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RLSV" sheetId="1" r:id="rId1"/>
  </sheets>
  <definedNames>
    <definedName name="_xlnm.Print_Titles" localSheetId="0">'RLSV'!$8:$9</definedName>
  </definedNames>
  <calcPr fullCalcOnLoad="1"/>
</workbook>
</file>

<file path=xl/sharedStrings.xml><?xml version="1.0" encoding="utf-8"?>
<sst xmlns="http://schemas.openxmlformats.org/spreadsheetml/2006/main" count="66" uniqueCount="47">
  <si>
    <t>%</t>
  </si>
  <si>
    <t>Họ và tên</t>
  </si>
  <si>
    <t>Tổng</t>
  </si>
  <si>
    <t>Xếp Loại</t>
  </si>
  <si>
    <t>Ghi chú</t>
  </si>
  <si>
    <t>Chu Quang</t>
  </si>
  <si>
    <t>Điểm</t>
  </si>
  <si>
    <t>Cố vấn học tập</t>
  </si>
  <si>
    <t>TRƯỜNG ĐẠI HỌC GTVT</t>
  </si>
  <si>
    <t>BẢNG TỔNG HỢP KẾT QUẢ ĐÁNH GIÁ RÈN LUYỆN SINH VIÊN</t>
  </si>
  <si>
    <t>Lớp trưởng</t>
  </si>
  <si>
    <t>Tổng hợp:</t>
  </si>
  <si>
    <t xml:space="preserve"> - Tổng số sinh viên tham gia đánh giá KQRL:</t>
  </si>
  <si>
    <t>Kết quả:</t>
  </si>
  <si>
    <t>sinh viên</t>
  </si>
  <si>
    <t>Nguyễn Văn A</t>
  </si>
  <si>
    <t>Trưởng Khoa</t>
  </si>
  <si>
    <t xml:space="preserve"> - Tổng số sinh viên của lớp: </t>
  </si>
  <si>
    <t>KHOA ĐIỆN - ĐIỆN TỬ</t>
  </si>
  <si>
    <t xml:space="preserve">    Hà Nội, ngày ...... tháng ...... năm 2015  </t>
  </si>
  <si>
    <t>HỌC KỲ....... NĂM HỌC 20.....-20.......</t>
  </si>
  <si>
    <t>Họ tên</t>
  </si>
  <si>
    <t>Xếp loại</t>
  </si>
  <si>
    <t>Lý do</t>
  </si>
  <si>
    <t xml:space="preserve"> - Tổng số sinh viên vắng mặt (họ tên, xếp loại, lý do): </t>
  </si>
  <si>
    <t>- Tổng số sinh viên bị kỷ luật do vi phạm nội quy, quy chế, quy định của Nhà trường (nêu rõ họ tên, mức độ kỷ luật, điểm đánh giá xếp loại): 0</t>
  </si>
  <si>
    <t>Không thực hiện đúng quy định</t>
  </si>
  <si>
    <r>
      <t xml:space="preserve"> - Tổng số sinh viên bị trừ điểm do không thực hiện đúng quy định về BHYT, quy định về đánh giá giảng viên, CVHT (liệt kê danh sách cụ thể): </t>
    </r>
    <r>
      <rPr>
        <b/>
        <sz val="12"/>
        <rFont val="Times New Roman"/>
        <family val="1"/>
      </rPr>
      <t>02</t>
    </r>
  </si>
  <si>
    <t>- Xuất sắc</t>
  </si>
  <si>
    <t>- Tốt</t>
  </si>
  <si>
    <t>- Khá</t>
  </si>
  <si>
    <t>- Trung bình</t>
  </si>
  <si>
    <t>- Yếu</t>
  </si>
  <si>
    <t>- Kém</t>
  </si>
  <si>
    <t>5.d. SV xuất sắc 2016</t>
  </si>
  <si>
    <t>Đánh giá CVHT</t>
  </si>
  <si>
    <t>BHYT</t>
  </si>
  <si>
    <t>Đánh giá GV</t>
  </si>
  <si>
    <t>3.a. Giải 1 tiếng hát SV Khoa</t>
  </si>
  <si>
    <t>4.b. Giải 2 tìm hiểu Luật GT - TP HN</t>
  </si>
  <si>
    <t>TT</t>
  </si>
  <si>
    <t>Tc 1</t>
  </si>
  <si>
    <t>Tc 2</t>
  </si>
  <si>
    <t>Tc 3</t>
  </si>
  <si>
    <t>Tc 4</t>
  </si>
  <si>
    <t>Tc 5</t>
  </si>
  <si>
    <t>Lớp: ……………. - Khoá: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</si>
</sst>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
  </numFmts>
  <fonts count="47">
    <font>
      <sz val="11"/>
      <name val="Arial"/>
      <family val="2"/>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2"/>
      <name val=".VnArial"/>
      <family val="2"/>
    </font>
    <font>
      <sz val="9"/>
      <name val=".VnArial"/>
      <family val="2"/>
    </font>
    <font>
      <b/>
      <sz val="12"/>
      <name val="Times New Roman"/>
      <family val="1"/>
    </font>
    <font>
      <sz val="14"/>
      <name val=".VnArial"/>
      <family val="2"/>
    </font>
    <font>
      <sz val="12"/>
      <color indexed="8"/>
      <name val="Times New Roman"/>
      <family val="1"/>
    </font>
    <font>
      <sz val="11"/>
      <name val=".VnArial"/>
      <family val="2"/>
    </font>
    <font>
      <b/>
      <sz val="12"/>
      <name val=".VnTime"/>
      <family val="2"/>
    </font>
    <font>
      <sz val="12"/>
      <name val=".VnTime"/>
      <family val="2"/>
    </font>
    <font>
      <b/>
      <u val="single"/>
      <sz val="12"/>
      <name val=".VnTime"/>
      <family val="2"/>
    </font>
    <font>
      <b/>
      <i/>
      <sz val="12"/>
      <name val=".VnTime"/>
      <family val="2"/>
    </font>
    <font>
      <b/>
      <i/>
      <sz val="13"/>
      <name val=".VnTime"/>
      <family val="2"/>
    </font>
    <font>
      <b/>
      <i/>
      <sz val="13"/>
      <name val=".VnArial"/>
      <family val="2"/>
    </font>
    <font>
      <b/>
      <sz val="11"/>
      <name val=".VnTime"/>
      <family val="2"/>
    </font>
    <font>
      <sz val="12"/>
      <name val="Times New Roman"/>
      <family val="1"/>
    </font>
    <font>
      <sz val="8"/>
      <name val="Arial"/>
      <family val="2"/>
    </font>
    <font>
      <b/>
      <sz val="12"/>
      <color indexed="8"/>
      <name val="Times New Roman"/>
      <family val="1"/>
    </font>
    <font>
      <b/>
      <sz val="14"/>
      <name val="Times New Roman"/>
      <family val="1"/>
    </font>
    <font>
      <i/>
      <sz val="12"/>
      <name val="Times New Roman"/>
      <family val="1"/>
    </font>
    <font>
      <b/>
      <sz val="13"/>
      <name val="Times New Roman"/>
      <family val="1"/>
    </font>
    <font>
      <sz val="13"/>
      <name val="Times New Roman"/>
      <family val="1"/>
    </font>
    <font>
      <u val="single"/>
      <sz val="13"/>
      <name val="Times New Roman"/>
      <family val="1"/>
    </font>
    <font>
      <b/>
      <u val="single"/>
      <sz val="13"/>
      <name val="Times New Roman"/>
      <family val="1"/>
    </font>
    <font>
      <sz val="12"/>
      <name val="Arial Narrow"/>
      <family val="2"/>
    </font>
    <font>
      <b/>
      <sz val="12"/>
      <name val="Arial Narrow"/>
      <family val="2"/>
    </font>
    <font>
      <sz val="9"/>
      <name val="Arial Narrow"/>
      <family val="2"/>
    </font>
    <font>
      <sz val="14"/>
      <name val="Arial Narrow"/>
      <family val="2"/>
    </font>
    <font>
      <sz val="12"/>
      <color indexed="8"/>
      <name val="Arial Narrow"/>
      <family val="2"/>
    </font>
    <font>
      <sz val="11"/>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dotted"/>
    </border>
    <border>
      <left style="thin"/>
      <right>
        <color indexed="63"/>
      </right>
      <top style="thin"/>
      <bottom style="dotted"/>
    </border>
    <border>
      <left>
        <color indexed="63"/>
      </left>
      <right style="thin"/>
      <top style="thin"/>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style="thin"/>
      <right style="thin"/>
      <top style="dotted"/>
      <bottom style="thin"/>
    </border>
    <border>
      <left style="thin"/>
      <right>
        <color indexed="63"/>
      </right>
      <top style="dotted"/>
      <bottom style="thin"/>
    </border>
    <border>
      <left>
        <color indexed="63"/>
      </left>
      <right style="thin"/>
      <top style="dotted"/>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Alignment="0" applyProtection="0"/>
    <xf numFmtId="0" fontId="15" fillId="20" borderId="8" applyNumberFormat="0" applyAlignment="0" applyProtection="0"/>
    <xf numFmtId="9" fontId="1"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5">
    <xf numFmtId="0" fontId="2" fillId="0" borderId="0" xfId="0" applyFont="1" applyAlignment="1">
      <alignment/>
    </xf>
    <xf numFmtId="0" fontId="19" fillId="0" borderId="0" xfId="0" applyFont="1" applyAlignment="1">
      <alignment/>
    </xf>
    <xf numFmtId="0" fontId="20" fillId="0" borderId="0" xfId="0" applyFont="1" applyAlignment="1">
      <alignment/>
    </xf>
    <xf numFmtId="0" fontId="22" fillId="0" borderId="0" xfId="0" applyFont="1" applyAlignment="1">
      <alignment/>
    </xf>
    <xf numFmtId="0" fontId="19" fillId="0" borderId="0" xfId="0" applyFont="1" applyBorder="1" applyAlignment="1">
      <alignment horizontal="center"/>
    </xf>
    <xf numFmtId="0" fontId="25" fillId="0" borderId="0" xfId="0" applyFont="1" applyAlignment="1">
      <alignment/>
    </xf>
    <xf numFmtId="0" fontId="26" fillId="0" borderId="0" xfId="0" applyFont="1" applyAlignment="1">
      <alignment/>
    </xf>
    <xf numFmtId="0" fontId="25" fillId="0" borderId="0" xfId="0" applyFont="1" applyAlignment="1">
      <alignment horizontal="center" vertical="center"/>
    </xf>
    <xf numFmtId="0" fontId="23" fillId="0" borderId="0" xfId="0" applyNumberFormat="1" applyFont="1" applyFill="1" applyBorder="1" applyAlignment="1" applyProtection="1">
      <alignment horizontal="center" shrinkToFit="1"/>
      <protection/>
    </xf>
    <xf numFmtId="0" fontId="27" fillId="0" borderId="0" xfId="0" applyFont="1" applyAlignment="1">
      <alignment/>
    </xf>
    <xf numFmtId="0" fontId="26" fillId="0" borderId="0" xfId="0" applyFont="1" applyAlignment="1">
      <alignment horizontal="center"/>
    </xf>
    <xf numFmtId="0" fontId="28" fillId="0" borderId="0" xfId="0" applyFont="1" applyAlignment="1">
      <alignment/>
    </xf>
    <xf numFmtId="0" fontId="27" fillId="0" borderId="0" xfId="0" applyFont="1" applyAlignment="1">
      <alignment horizontal="center"/>
    </xf>
    <xf numFmtId="0" fontId="19" fillId="0" borderId="0" xfId="0" applyNumberFormat="1" applyFont="1" applyAlignment="1">
      <alignment horizontal="center"/>
    </xf>
    <xf numFmtId="180" fontId="24" fillId="0" borderId="0" xfId="0" applyNumberFormat="1" applyFont="1" applyAlignment="1">
      <alignment horizontal="center"/>
    </xf>
    <xf numFmtId="0" fontId="19" fillId="0" borderId="0" xfId="0" applyFont="1" applyAlignment="1">
      <alignment horizontal="right"/>
    </xf>
    <xf numFmtId="0" fontId="31" fillId="0" borderId="0" xfId="0" applyFont="1" applyAlignment="1">
      <alignment horizontal="left"/>
    </xf>
    <xf numFmtId="0" fontId="21" fillId="0" borderId="10" xfId="0" applyFont="1" applyBorder="1" applyAlignment="1">
      <alignment horizontal="center" vertical="center"/>
    </xf>
    <xf numFmtId="0" fontId="32" fillId="0" borderId="11" xfId="0" applyFont="1" applyBorder="1" applyAlignment="1">
      <alignment horizontal="center"/>
    </xf>
    <xf numFmtId="0" fontId="32" fillId="0" borderId="12" xfId="0" applyFont="1" applyBorder="1" applyAlignment="1">
      <alignment/>
    </xf>
    <xf numFmtId="0" fontId="32" fillId="0" borderId="13" xfId="0" applyFont="1" applyBorder="1" applyAlignment="1">
      <alignment/>
    </xf>
    <xf numFmtId="0" fontId="21" fillId="0" borderId="11" xfId="0" applyFont="1" applyBorder="1" applyAlignment="1">
      <alignment horizontal="center" vertical="center"/>
    </xf>
    <xf numFmtId="0" fontId="32" fillId="0" borderId="14" xfId="0" applyFont="1" applyBorder="1" applyAlignment="1">
      <alignment horizontal="center"/>
    </xf>
    <xf numFmtId="0" fontId="32" fillId="0" borderId="15" xfId="0" applyFont="1" applyBorder="1" applyAlignment="1">
      <alignment/>
    </xf>
    <xf numFmtId="0" fontId="32" fillId="0" borderId="16" xfId="0" applyFont="1" applyBorder="1" applyAlignment="1">
      <alignment/>
    </xf>
    <xf numFmtId="0" fontId="21" fillId="0" borderId="14" xfId="0" applyFont="1" applyBorder="1" applyAlignment="1">
      <alignment horizontal="center" vertical="center"/>
    </xf>
    <xf numFmtId="0" fontId="23" fillId="0" borderId="15" xfId="0" applyFont="1" applyBorder="1" applyAlignment="1">
      <alignment/>
    </xf>
    <xf numFmtId="0" fontId="32" fillId="0" borderId="17" xfId="0" applyFont="1" applyBorder="1" applyAlignment="1">
      <alignment horizontal="center"/>
    </xf>
    <xf numFmtId="0" fontId="32" fillId="0" borderId="18" xfId="0" applyFont="1" applyBorder="1" applyAlignment="1">
      <alignment/>
    </xf>
    <xf numFmtId="0" fontId="32" fillId="0" borderId="19" xfId="0" applyFont="1" applyBorder="1" applyAlignment="1">
      <alignment/>
    </xf>
    <xf numFmtId="0" fontId="21" fillId="0" borderId="17" xfId="0" applyFont="1" applyBorder="1" applyAlignment="1">
      <alignment horizontal="center" vertical="center"/>
    </xf>
    <xf numFmtId="0" fontId="32" fillId="0" borderId="0" xfId="0" applyFont="1" applyAlignment="1">
      <alignment/>
    </xf>
    <xf numFmtId="0" fontId="21" fillId="0" borderId="0" xfId="0" applyFont="1" applyBorder="1" applyAlignment="1">
      <alignment/>
    </xf>
    <xf numFmtId="0" fontId="21" fillId="0" borderId="0" xfId="0" applyFont="1" applyAlignment="1">
      <alignment/>
    </xf>
    <xf numFmtId="0" fontId="32" fillId="0" borderId="0" xfId="0" applyFont="1" applyBorder="1" applyAlignment="1">
      <alignment horizontal="center"/>
    </xf>
    <xf numFmtId="0" fontId="32" fillId="0" borderId="0" xfId="0" applyFont="1" applyBorder="1" applyAlignment="1">
      <alignment/>
    </xf>
    <xf numFmtId="0" fontId="21" fillId="0" borderId="0" xfId="0" applyFont="1" applyBorder="1" applyAlignment="1">
      <alignment horizontal="center" vertical="center"/>
    </xf>
    <xf numFmtId="0" fontId="19" fillId="0" borderId="0" xfId="0" applyFont="1" applyBorder="1" applyAlignment="1">
      <alignment/>
    </xf>
    <xf numFmtId="0" fontId="32" fillId="0" borderId="20" xfId="0" applyFont="1" applyBorder="1" applyAlignment="1">
      <alignment horizontal="center"/>
    </xf>
    <xf numFmtId="0" fontId="32" fillId="0" borderId="20" xfId="0" applyFont="1" applyBorder="1" applyAlignment="1">
      <alignment/>
    </xf>
    <xf numFmtId="0" fontId="21" fillId="0" borderId="20" xfId="0" applyFont="1" applyBorder="1" applyAlignment="1">
      <alignment horizontal="center" vertical="center"/>
    </xf>
    <xf numFmtId="0" fontId="27" fillId="0" borderId="0" xfId="0" applyFont="1" applyBorder="1" applyAlignment="1">
      <alignment/>
    </xf>
    <xf numFmtId="0" fontId="26" fillId="0" borderId="0" xfId="0" applyFont="1" applyBorder="1" applyAlignment="1">
      <alignment/>
    </xf>
    <xf numFmtId="0" fontId="23" fillId="0" borderId="0" xfId="0" applyNumberFormat="1" applyFont="1" applyFill="1" applyBorder="1" applyAlignment="1" applyProtection="1">
      <alignment shrinkToFit="1"/>
      <protection/>
    </xf>
    <xf numFmtId="0" fontId="21" fillId="0" borderId="0" xfId="0" applyFont="1" applyAlignment="1">
      <alignment horizontal="center" vertical="center"/>
    </xf>
    <xf numFmtId="2" fontId="32" fillId="0" borderId="0" xfId="0" applyNumberFormat="1" applyFont="1" applyAlignment="1">
      <alignment/>
    </xf>
    <xf numFmtId="0" fontId="32" fillId="0" borderId="0" xfId="0" applyFont="1" applyAlignment="1">
      <alignment horizontal="center"/>
    </xf>
    <xf numFmtId="0" fontId="32" fillId="0" borderId="0" xfId="0" applyFont="1" applyAlignment="1">
      <alignment horizontal="left" wrapText="1"/>
    </xf>
    <xf numFmtId="49" fontId="32" fillId="0" borderId="0" xfId="0" applyNumberFormat="1" applyFont="1" applyAlignment="1">
      <alignment/>
    </xf>
    <xf numFmtId="2" fontId="19" fillId="0" borderId="0" xfId="0" applyNumberFormat="1" applyFont="1" applyAlignment="1">
      <alignment/>
    </xf>
    <xf numFmtId="0" fontId="41" fillId="0" borderId="20" xfId="0" applyFont="1" applyBorder="1" applyAlignment="1">
      <alignment/>
    </xf>
    <xf numFmtId="0" fontId="45" fillId="0" borderId="0" xfId="0" applyNumberFormat="1" applyFont="1" applyFill="1" applyBorder="1" applyAlignment="1" applyProtection="1">
      <alignment shrinkToFit="1"/>
      <protection/>
    </xf>
    <xf numFmtId="0" fontId="37" fillId="0" borderId="0" xfId="0" applyFont="1" applyAlignment="1">
      <alignment horizontal="center"/>
    </xf>
    <xf numFmtId="0" fontId="38" fillId="0" borderId="0" xfId="0" applyFont="1" applyAlignment="1">
      <alignment horizontal="center"/>
    </xf>
    <xf numFmtId="0" fontId="39" fillId="0" borderId="0" xfId="0" applyFont="1" applyBorder="1" applyAlignment="1">
      <alignment horizontal="center"/>
    </xf>
    <xf numFmtId="0" fontId="40" fillId="0" borderId="0" xfId="0" applyFont="1" applyBorder="1" applyAlignment="1">
      <alignment horizontal="center"/>
    </xf>
    <xf numFmtId="0" fontId="34" fillId="0" borderId="0" xfId="0" applyNumberFormat="1" applyFont="1" applyFill="1" applyBorder="1" applyAlignment="1" applyProtection="1">
      <alignment horizontal="center" shrinkToFit="1"/>
      <protection/>
    </xf>
    <xf numFmtId="0" fontId="21" fillId="0" borderId="0" xfId="0" applyFont="1" applyBorder="1" applyAlignment="1">
      <alignment horizontal="center"/>
    </xf>
    <xf numFmtId="0" fontId="28" fillId="0" borderId="0" xfId="0" applyFont="1" applyBorder="1" applyAlignment="1">
      <alignment horizontal="center"/>
    </xf>
    <xf numFmtId="0" fontId="29" fillId="0" borderId="0" xfId="0" applyFont="1" applyBorder="1" applyAlignment="1">
      <alignment horizontal="center"/>
    </xf>
    <xf numFmtId="0" fontId="21" fillId="0" borderId="10" xfId="0" applyFont="1" applyBorder="1" applyAlignment="1">
      <alignment horizontal="center" vertical="center"/>
    </xf>
    <xf numFmtId="0" fontId="21" fillId="0" borderId="0" xfId="0" applyFont="1" applyAlignment="1">
      <alignment horizontal="center"/>
    </xf>
    <xf numFmtId="0" fontId="21" fillId="0" borderId="0" xfId="0" applyFont="1" applyFill="1" applyBorder="1" applyAlignment="1">
      <alignment horizontal="center" vertical="center" wrapText="1"/>
    </xf>
    <xf numFmtId="0" fontId="19" fillId="0" borderId="0" xfId="0" applyFont="1" applyBorder="1" applyAlignment="1">
      <alignment horizontal="center"/>
    </xf>
    <xf numFmtId="0" fontId="35" fillId="0" borderId="0" xfId="0" applyFont="1" applyAlignment="1">
      <alignment horizontal="center"/>
    </xf>
    <xf numFmtId="0" fontId="30" fillId="0" borderId="0" xfId="0" applyFont="1" applyBorder="1" applyAlignment="1">
      <alignment horizontal="center"/>
    </xf>
    <xf numFmtId="0" fontId="38" fillId="0" borderId="0" xfId="0" applyFont="1" applyBorder="1" applyAlignment="1">
      <alignment horizontal="center"/>
    </xf>
    <xf numFmtId="0" fontId="21" fillId="0" borderId="0" xfId="0" applyFont="1" applyBorder="1" applyAlignment="1">
      <alignment horizontal="center"/>
    </xf>
    <xf numFmtId="0" fontId="36" fillId="0" borderId="0" xfId="0" applyFont="1" applyBorder="1" applyAlignment="1">
      <alignment horizontal="center"/>
    </xf>
    <xf numFmtId="0" fontId="23" fillId="0" borderId="0" xfId="0" applyNumberFormat="1" applyFont="1" applyFill="1" applyBorder="1" applyAlignment="1" applyProtection="1">
      <alignment horizontal="center" shrinkToFit="1"/>
      <protection/>
    </xf>
    <xf numFmtId="49" fontId="32" fillId="0" borderId="0" xfId="0" applyNumberFormat="1" applyFont="1" applyAlignment="1">
      <alignment horizontal="left" wrapText="1"/>
    </xf>
    <xf numFmtId="0" fontId="41" fillId="0" borderId="0" xfId="0" applyFont="1" applyAlignment="1">
      <alignment/>
    </xf>
    <xf numFmtId="0" fontId="42" fillId="0" borderId="0" xfId="0" applyFont="1" applyBorder="1" applyAlignment="1">
      <alignment/>
    </xf>
    <xf numFmtId="0" fontId="43" fillId="0" borderId="0" xfId="0" applyFont="1" applyAlignment="1">
      <alignment/>
    </xf>
    <xf numFmtId="0" fontId="44" fillId="0" borderId="0" xfId="0" applyFont="1" applyAlignment="1">
      <alignment/>
    </xf>
    <xf numFmtId="0" fontId="42" fillId="0" borderId="10" xfId="0" applyFont="1" applyBorder="1" applyAlignment="1">
      <alignment horizontal="center" vertical="center"/>
    </xf>
    <xf numFmtId="0" fontId="41" fillId="0" borderId="11" xfId="0" applyFont="1" applyBorder="1" applyAlignment="1">
      <alignment/>
    </xf>
    <xf numFmtId="0" fontId="41" fillId="0" borderId="14" xfId="0" applyFont="1" applyBorder="1" applyAlignment="1">
      <alignment/>
    </xf>
    <xf numFmtId="0" fontId="41" fillId="0" borderId="17" xfId="0" applyFont="1" applyBorder="1" applyAlignment="1">
      <alignment/>
    </xf>
    <xf numFmtId="0" fontId="41" fillId="0" borderId="0" xfId="0" applyFont="1" applyBorder="1" applyAlignment="1">
      <alignment/>
    </xf>
    <xf numFmtId="0" fontId="41" fillId="0" borderId="0" xfId="0" applyFont="1" applyAlignment="1">
      <alignment horizontal="left" wrapText="1"/>
    </xf>
    <xf numFmtId="0" fontId="42" fillId="0" borderId="0" xfId="0" applyFont="1" applyAlignment="1">
      <alignment/>
    </xf>
    <xf numFmtId="0" fontId="46" fillId="0" borderId="11" xfId="0" applyFont="1" applyBorder="1" applyAlignment="1">
      <alignment/>
    </xf>
    <xf numFmtId="0" fontId="46" fillId="0" borderId="14" xfId="0" applyFont="1" applyBorder="1" applyAlignment="1">
      <alignment/>
    </xf>
    <xf numFmtId="0" fontId="46" fillId="0" borderId="17"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7"/>
  <sheetViews>
    <sheetView tabSelected="1" view="pageLayout" zoomScaleNormal="89" workbookViewId="0" topLeftCell="A1">
      <selection activeCell="A7" sqref="A7"/>
    </sheetView>
  </sheetViews>
  <sheetFormatPr defaultColWidth="9.00390625" defaultRowHeight="15"/>
  <cols>
    <col min="1" max="1" width="3.375" style="1" bestFit="1" customWidth="1"/>
    <col min="2" max="2" width="13.625" style="1" customWidth="1"/>
    <col min="3" max="3" width="7.625" style="1" customWidth="1"/>
    <col min="4" max="8" width="4.50390625" style="1" customWidth="1"/>
    <col min="9" max="9" width="5.625" style="1" customWidth="1"/>
    <col min="10" max="10" width="8.875" style="1" bestFit="1" customWidth="1"/>
    <col min="11" max="11" width="26.75390625" style="71" bestFit="1" customWidth="1"/>
    <col min="12" max="16384" width="9.00390625" style="1" customWidth="1"/>
  </cols>
  <sheetData>
    <row r="1" spans="1:11" s="2" customFormat="1" ht="17.25" customHeight="1">
      <c r="A1" s="52" t="s">
        <v>8</v>
      </c>
      <c r="B1" s="53"/>
      <c r="C1" s="53"/>
      <c r="D1" s="1"/>
      <c r="E1" s="1"/>
      <c r="F1" s="1"/>
      <c r="G1" s="1"/>
      <c r="H1" s="1"/>
      <c r="I1" s="1"/>
      <c r="J1" s="1"/>
      <c r="K1" s="71"/>
    </row>
    <row r="2" spans="1:11" s="2" customFormat="1" ht="16.5" customHeight="1">
      <c r="A2" s="54" t="s">
        <v>18</v>
      </c>
      <c r="B2" s="55"/>
      <c r="C2" s="55"/>
      <c r="D2" s="32"/>
      <c r="E2" s="32"/>
      <c r="F2" s="32"/>
      <c r="G2" s="32"/>
      <c r="H2" s="32"/>
      <c r="I2" s="32"/>
      <c r="J2" s="32"/>
      <c r="K2" s="72"/>
    </row>
    <row r="3" s="2" customFormat="1" ht="15.75" customHeight="1">
      <c r="K3" s="73"/>
    </row>
    <row r="4" spans="1:11" ht="18.75" customHeight="1">
      <c r="A4" s="64" t="s">
        <v>9</v>
      </c>
      <c r="B4" s="64"/>
      <c r="C4" s="64"/>
      <c r="D4" s="64"/>
      <c r="E4" s="64"/>
      <c r="F4" s="64"/>
      <c r="G4" s="64"/>
      <c r="H4" s="64"/>
      <c r="I4" s="64"/>
      <c r="J4" s="64"/>
      <c r="K4" s="64"/>
    </row>
    <row r="5" spans="1:11" ht="18.75" customHeight="1">
      <c r="A5" s="66" t="s">
        <v>20</v>
      </c>
      <c r="B5" s="66"/>
      <c r="C5" s="66"/>
      <c r="D5" s="66"/>
      <c r="E5" s="66"/>
      <c r="F5" s="66"/>
      <c r="G5" s="66"/>
      <c r="H5" s="66"/>
      <c r="I5" s="66"/>
      <c r="J5" s="66"/>
      <c r="K5" s="66"/>
    </row>
    <row r="6" spans="1:11" ht="18.75" customHeight="1">
      <c r="A6" s="67" t="s">
        <v>46</v>
      </c>
      <c r="B6" s="67"/>
      <c r="C6" s="67"/>
      <c r="D6" s="67"/>
      <c r="E6" s="67"/>
      <c r="F6" s="67"/>
      <c r="G6" s="67"/>
      <c r="H6" s="67"/>
      <c r="I6" s="67"/>
      <c r="J6" s="67"/>
      <c r="K6" s="67"/>
    </row>
    <row r="7" s="3" customFormat="1" ht="12.75" customHeight="1">
      <c r="K7" s="74"/>
    </row>
    <row r="8" spans="1:11" ht="20.25" customHeight="1">
      <c r="A8" s="60" t="s">
        <v>40</v>
      </c>
      <c r="B8" s="60" t="s">
        <v>1</v>
      </c>
      <c r="C8" s="60"/>
      <c r="D8" s="60" t="s">
        <v>6</v>
      </c>
      <c r="E8" s="60"/>
      <c r="F8" s="60"/>
      <c r="G8" s="60"/>
      <c r="H8" s="60"/>
      <c r="I8" s="60"/>
      <c r="J8" s="60" t="s">
        <v>3</v>
      </c>
      <c r="K8" s="75" t="s">
        <v>4</v>
      </c>
    </row>
    <row r="9" spans="1:11" ht="20.25" customHeight="1">
      <c r="A9" s="60"/>
      <c r="B9" s="60"/>
      <c r="C9" s="60"/>
      <c r="D9" s="17" t="s">
        <v>41</v>
      </c>
      <c r="E9" s="17" t="s">
        <v>42</v>
      </c>
      <c r="F9" s="17" t="s">
        <v>43</v>
      </c>
      <c r="G9" s="17" t="s">
        <v>44</v>
      </c>
      <c r="H9" s="17" t="s">
        <v>45</v>
      </c>
      <c r="I9" s="17" t="s">
        <v>2</v>
      </c>
      <c r="J9" s="60"/>
      <c r="K9" s="75"/>
    </row>
    <row r="10" spans="1:11" s="2" customFormat="1" ht="19.5" customHeight="1">
      <c r="A10" s="18">
        <v>1</v>
      </c>
      <c r="B10" s="19"/>
      <c r="C10" s="20"/>
      <c r="D10" s="18">
        <v>30</v>
      </c>
      <c r="E10" s="18">
        <v>25</v>
      </c>
      <c r="F10" s="18">
        <v>18</v>
      </c>
      <c r="G10" s="18">
        <v>15</v>
      </c>
      <c r="H10" s="18">
        <v>5</v>
      </c>
      <c r="I10" s="21">
        <f aca="true" t="shared" si="0" ref="I10:I27">SUM(D10:H10)</f>
        <v>93</v>
      </c>
      <c r="J10" s="22" t="str">
        <f>IF(I10&gt;=90," Xuất Sắc",IF(I10&gt;=80," Tốt",IF(I10&gt;=65,"Khá",IF(I10&gt;=50,"Trung bình",IF(I10&gt;=35,"Yếu",IF(I10&lt;35,"Kém"))))))</f>
        <v> Xuất Sắc</v>
      </c>
      <c r="K10" s="82" t="s">
        <v>38</v>
      </c>
    </row>
    <row r="11" spans="1:11" s="2" customFormat="1" ht="19.5" customHeight="1">
      <c r="A11" s="22">
        <f>A10+1</f>
        <v>2</v>
      </c>
      <c r="B11" s="23"/>
      <c r="C11" s="24"/>
      <c r="D11" s="22">
        <v>30</v>
      </c>
      <c r="E11" s="22">
        <v>25</v>
      </c>
      <c r="F11" s="22">
        <v>18</v>
      </c>
      <c r="G11" s="22">
        <v>15</v>
      </c>
      <c r="H11" s="22">
        <v>6</v>
      </c>
      <c r="I11" s="25">
        <f t="shared" si="0"/>
        <v>94</v>
      </c>
      <c r="J11" s="22" t="str">
        <f>IF(I11&gt;=90," Xuất Sắc",IF(I11&gt;=80," Tốt",IF(I11&gt;=65,"Khá",IF(I11&gt;=50,"Trung bình",IF(I11&gt;=35,"Yếu",IF(I11&lt;35,"Kém"))))))</f>
        <v> Xuất Sắc</v>
      </c>
      <c r="K11" s="83"/>
    </row>
    <row r="12" spans="1:11" s="2" customFormat="1" ht="19.5" customHeight="1">
      <c r="A12" s="22">
        <f aca="true" t="shared" si="1" ref="A12:A34">A11+1</f>
        <v>3</v>
      </c>
      <c r="B12" s="23"/>
      <c r="C12" s="24"/>
      <c r="D12" s="22">
        <v>30</v>
      </c>
      <c r="E12" s="22">
        <v>25</v>
      </c>
      <c r="F12" s="22"/>
      <c r="G12" s="22">
        <v>15</v>
      </c>
      <c r="H12" s="22">
        <v>5</v>
      </c>
      <c r="I12" s="25">
        <f t="shared" si="0"/>
        <v>75</v>
      </c>
      <c r="J12" s="22" t="str">
        <f>IF(I12&gt;=90," Xuất Sắc",IF(I12&gt;=80," Tốt",IF(I12&gt;=65,"Khá",IF(I12&gt;=50,"Trung bình",IF(I12&gt;=35,"Yếu",IF(I12&lt;35,"Kém"))))))</f>
        <v>Khá</v>
      </c>
      <c r="K12" s="83"/>
    </row>
    <row r="13" spans="1:11" s="2" customFormat="1" ht="19.5" customHeight="1">
      <c r="A13" s="22">
        <f t="shared" si="1"/>
        <v>4</v>
      </c>
      <c r="B13" s="26"/>
      <c r="C13" s="24"/>
      <c r="D13" s="22">
        <v>30</v>
      </c>
      <c r="E13" s="22"/>
      <c r="F13" s="22">
        <v>18</v>
      </c>
      <c r="G13" s="22">
        <v>15</v>
      </c>
      <c r="H13" s="22">
        <v>5</v>
      </c>
      <c r="I13" s="25">
        <f t="shared" si="0"/>
        <v>68</v>
      </c>
      <c r="J13" s="22" t="str">
        <f aca="true" t="shared" si="2" ref="J13:J33">IF(I13&gt;=90," Xuất Sắc",IF(I13&gt;=80," Tốt",IF(I13&gt;=65,"Khá",IF(I13&gt;=50,"Trung bình",IF(I13&gt;=35,"Yếu",IF(I13&lt;35,"Kém"))))))</f>
        <v>Khá</v>
      </c>
      <c r="K13" s="83"/>
    </row>
    <row r="14" spans="1:11" s="2" customFormat="1" ht="19.5" customHeight="1">
      <c r="A14" s="22">
        <f t="shared" si="1"/>
        <v>5</v>
      </c>
      <c r="B14" s="23"/>
      <c r="C14" s="24"/>
      <c r="D14" s="22">
        <v>30</v>
      </c>
      <c r="E14" s="22">
        <v>25</v>
      </c>
      <c r="F14" s="22">
        <v>18</v>
      </c>
      <c r="G14" s="22"/>
      <c r="H14" s="22">
        <v>5</v>
      </c>
      <c r="I14" s="25">
        <f t="shared" si="0"/>
        <v>78</v>
      </c>
      <c r="J14" s="22" t="str">
        <f t="shared" si="2"/>
        <v>Khá</v>
      </c>
      <c r="K14" s="83"/>
    </row>
    <row r="15" spans="1:11" s="2" customFormat="1" ht="19.5" customHeight="1">
      <c r="A15" s="22">
        <f t="shared" si="1"/>
        <v>6</v>
      </c>
      <c r="B15" s="23"/>
      <c r="C15" s="24"/>
      <c r="D15" s="22">
        <v>30</v>
      </c>
      <c r="E15" s="22">
        <v>25</v>
      </c>
      <c r="F15" s="22"/>
      <c r="G15" s="22"/>
      <c r="H15" s="22">
        <v>5</v>
      </c>
      <c r="I15" s="25">
        <f t="shared" si="0"/>
        <v>60</v>
      </c>
      <c r="J15" s="22" t="str">
        <f t="shared" si="2"/>
        <v>Trung bình</v>
      </c>
      <c r="K15" s="83"/>
    </row>
    <row r="16" spans="1:11" s="2" customFormat="1" ht="19.5" customHeight="1">
      <c r="A16" s="22">
        <f t="shared" si="1"/>
        <v>7</v>
      </c>
      <c r="B16" s="23"/>
      <c r="C16" s="24"/>
      <c r="D16" s="22">
        <v>30</v>
      </c>
      <c r="E16" s="22">
        <v>25</v>
      </c>
      <c r="F16" s="22">
        <v>17</v>
      </c>
      <c r="G16" s="22">
        <v>15</v>
      </c>
      <c r="H16" s="22"/>
      <c r="I16" s="25">
        <f t="shared" si="0"/>
        <v>87</v>
      </c>
      <c r="J16" s="22" t="str">
        <f t="shared" si="2"/>
        <v> Tốt</v>
      </c>
      <c r="K16" s="83"/>
    </row>
    <row r="17" spans="1:11" s="2" customFormat="1" ht="19.5" customHeight="1">
      <c r="A17" s="22">
        <f t="shared" si="1"/>
        <v>8</v>
      </c>
      <c r="B17" s="23"/>
      <c r="C17" s="24"/>
      <c r="D17" s="22">
        <v>30</v>
      </c>
      <c r="E17" s="22">
        <v>25</v>
      </c>
      <c r="F17" s="22"/>
      <c r="G17" s="22"/>
      <c r="H17" s="22">
        <v>5</v>
      </c>
      <c r="I17" s="25">
        <f t="shared" si="0"/>
        <v>60</v>
      </c>
      <c r="J17" s="22" t="str">
        <f t="shared" si="2"/>
        <v>Trung bình</v>
      </c>
      <c r="K17" s="83"/>
    </row>
    <row r="18" spans="1:11" s="2" customFormat="1" ht="19.5" customHeight="1">
      <c r="A18" s="22">
        <f t="shared" si="1"/>
        <v>9</v>
      </c>
      <c r="B18" s="23"/>
      <c r="C18" s="24"/>
      <c r="D18" s="22">
        <v>30</v>
      </c>
      <c r="E18" s="22">
        <v>25</v>
      </c>
      <c r="F18" s="22">
        <v>15</v>
      </c>
      <c r="G18" s="22">
        <v>15</v>
      </c>
      <c r="H18" s="22">
        <v>5</v>
      </c>
      <c r="I18" s="25">
        <f t="shared" si="0"/>
        <v>90</v>
      </c>
      <c r="J18" s="22" t="str">
        <f t="shared" si="2"/>
        <v> Xuất Sắc</v>
      </c>
      <c r="K18" s="83"/>
    </row>
    <row r="19" spans="1:11" s="2" customFormat="1" ht="19.5" customHeight="1">
      <c r="A19" s="22">
        <f t="shared" si="1"/>
        <v>10</v>
      </c>
      <c r="B19" s="23"/>
      <c r="C19" s="24"/>
      <c r="D19" s="22">
        <v>30</v>
      </c>
      <c r="E19" s="22">
        <v>25</v>
      </c>
      <c r="F19" s="22">
        <v>15</v>
      </c>
      <c r="G19" s="22">
        <v>15</v>
      </c>
      <c r="H19" s="22">
        <v>5</v>
      </c>
      <c r="I19" s="25">
        <f t="shared" si="0"/>
        <v>90</v>
      </c>
      <c r="J19" s="22" t="str">
        <f t="shared" si="2"/>
        <v> Xuất Sắc</v>
      </c>
      <c r="K19" s="83"/>
    </row>
    <row r="20" spans="1:11" s="2" customFormat="1" ht="19.5" customHeight="1">
      <c r="A20" s="22">
        <f t="shared" si="1"/>
        <v>11</v>
      </c>
      <c r="B20" s="23"/>
      <c r="C20" s="24"/>
      <c r="D20" s="22">
        <v>30</v>
      </c>
      <c r="E20" s="22">
        <v>25</v>
      </c>
      <c r="F20" s="22"/>
      <c r="G20" s="22">
        <v>15</v>
      </c>
      <c r="H20" s="22">
        <v>6</v>
      </c>
      <c r="I20" s="25">
        <f t="shared" si="0"/>
        <v>76</v>
      </c>
      <c r="J20" s="22" t="str">
        <f t="shared" si="2"/>
        <v>Khá</v>
      </c>
      <c r="K20" s="83"/>
    </row>
    <row r="21" spans="1:11" s="2" customFormat="1" ht="19.5" customHeight="1">
      <c r="A21" s="22">
        <f t="shared" si="1"/>
        <v>12</v>
      </c>
      <c r="B21" s="23"/>
      <c r="C21" s="24"/>
      <c r="D21" s="22">
        <v>30</v>
      </c>
      <c r="E21" s="22">
        <v>25</v>
      </c>
      <c r="F21" s="22">
        <v>15</v>
      </c>
      <c r="G21" s="22"/>
      <c r="H21" s="22">
        <v>6</v>
      </c>
      <c r="I21" s="25">
        <f t="shared" si="0"/>
        <v>76</v>
      </c>
      <c r="J21" s="22" t="str">
        <f t="shared" si="2"/>
        <v>Khá</v>
      </c>
      <c r="K21" s="83" t="s">
        <v>36</v>
      </c>
    </row>
    <row r="22" spans="1:11" s="2" customFormat="1" ht="19.5" customHeight="1">
      <c r="A22" s="22">
        <f t="shared" si="1"/>
        <v>13</v>
      </c>
      <c r="B22" s="23"/>
      <c r="C22" s="24"/>
      <c r="D22" s="22"/>
      <c r="E22" s="22">
        <v>25</v>
      </c>
      <c r="F22" s="22">
        <v>15</v>
      </c>
      <c r="G22" s="22">
        <v>15</v>
      </c>
      <c r="H22" s="22"/>
      <c r="I22" s="25">
        <v>94</v>
      </c>
      <c r="J22" s="22" t="str">
        <f t="shared" si="2"/>
        <v> Xuất Sắc</v>
      </c>
      <c r="K22" s="83" t="s">
        <v>39</v>
      </c>
    </row>
    <row r="23" spans="1:11" s="2" customFormat="1" ht="19.5" customHeight="1">
      <c r="A23" s="22">
        <f t="shared" si="1"/>
        <v>14</v>
      </c>
      <c r="B23" s="23"/>
      <c r="C23" s="24"/>
      <c r="D23" s="22">
        <v>30</v>
      </c>
      <c r="E23" s="22">
        <v>25</v>
      </c>
      <c r="F23" s="22">
        <v>15</v>
      </c>
      <c r="G23" s="22"/>
      <c r="H23" s="22">
        <v>10</v>
      </c>
      <c r="I23" s="25">
        <f t="shared" si="0"/>
        <v>80</v>
      </c>
      <c r="J23" s="22" t="str">
        <f t="shared" si="2"/>
        <v> Tốt</v>
      </c>
      <c r="K23" s="83"/>
    </row>
    <row r="24" spans="1:11" s="2" customFormat="1" ht="19.5" customHeight="1">
      <c r="A24" s="22">
        <f t="shared" si="1"/>
        <v>15</v>
      </c>
      <c r="B24" s="23"/>
      <c r="C24" s="24"/>
      <c r="D24" s="22">
        <v>25</v>
      </c>
      <c r="E24" s="22"/>
      <c r="F24" s="22">
        <v>15</v>
      </c>
      <c r="G24" s="22">
        <v>15</v>
      </c>
      <c r="H24" s="22">
        <v>5</v>
      </c>
      <c r="I24" s="25">
        <f t="shared" si="0"/>
        <v>60</v>
      </c>
      <c r="J24" s="22" t="str">
        <f t="shared" si="2"/>
        <v>Trung bình</v>
      </c>
      <c r="K24" s="83" t="s">
        <v>35</v>
      </c>
    </row>
    <row r="25" spans="1:11" s="2" customFormat="1" ht="19.5" customHeight="1">
      <c r="A25" s="22">
        <f t="shared" si="1"/>
        <v>16</v>
      </c>
      <c r="B25" s="23"/>
      <c r="C25" s="24"/>
      <c r="D25" s="22">
        <v>25</v>
      </c>
      <c r="E25" s="22">
        <v>25</v>
      </c>
      <c r="F25" s="22">
        <v>18</v>
      </c>
      <c r="G25" s="22">
        <v>15</v>
      </c>
      <c r="H25" s="22">
        <v>5</v>
      </c>
      <c r="I25" s="25">
        <f t="shared" si="0"/>
        <v>88</v>
      </c>
      <c r="J25" s="22" t="str">
        <f t="shared" si="2"/>
        <v> Tốt</v>
      </c>
      <c r="K25" s="83"/>
    </row>
    <row r="26" spans="1:11" s="2" customFormat="1" ht="19.5" customHeight="1">
      <c r="A26" s="22">
        <f t="shared" si="1"/>
        <v>17</v>
      </c>
      <c r="B26" s="23"/>
      <c r="C26" s="24"/>
      <c r="D26" s="22">
        <v>25</v>
      </c>
      <c r="E26" s="22"/>
      <c r="F26" s="22">
        <v>18</v>
      </c>
      <c r="G26" s="22">
        <v>15</v>
      </c>
      <c r="H26" s="22">
        <v>6</v>
      </c>
      <c r="I26" s="25">
        <f t="shared" si="0"/>
        <v>64</v>
      </c>
      <c r="J26" s="22" t="str">
        <f t="shared" si="2"/>
        <v>Trung bình</v>
      </c>
      <c r="K26" s="83" t="s">
        <v>37</v>
      </c>
    </row>
    <row r="27" spans="1:11" s="2" customFormat="1" ht="19.5" customHeight="1">
      <c r="A27" s="22">
        <f t="shared" si="1"/>
        <v>18</v>
      </c>
      <c r="B27" s="23"/>
      <c r="C27" s="24"/>
      <c r="D27" s="22">
        <v>25</v>
      </c>
      <c r="E27" s="22">
        <v>25</v>
      </c>
      <c r="F27" s="22">
        <v>16</v>
      </c>
      <c r="G27" s="22">
        <v>15</v>
      </c>
      <c r="H27" s="22">
        <v>10</v>
      </c>
      <c r="I27" s="25">
        <f t="shared" si="0"/>
        <v>91</v>
      </c>
      <c r="J27" s="22" t="str">
        <f t="shared" si="2"/>
        <v> Xuất Sắc</v>
      </c>
      <c r="K27" s="83"/>
    </row>
    <row r="28" spans="1:11" s="2" customFormat="1" ht="19.5" customHeight="1">
      <c r="A28" s="22">
        <f t="shared" si="1"/>
        <v>19</v>
      </c>
      <c r="B28" s="23"/>
      <c r="C28" s="24"/>
      <c r="D28" s="22"/>
      <c r="E28" s="22">
        <v>25</v>
      </c>
      <c r="F28" s="22">
        <v>16</v>
      </c>
      <c r="G28" s="22">
        <v>15</v>
      </c>
      <c r="H28" s="22">
        <v>5</v>
      </c>
      <c r="I28" s="25">
        <f>SUM(D28:H28)</f>
        <v>61</v>
      </c>
      <c r="J28" s="22" t="str">
        <f t="shared" si="2"/>
        <v>Trung bình</v>
      </c>
      <c r="K28" s="83"/>
    </row>
    <row r="29" spans="1:11" s="2" customFormat="1" ht="19.5" customHeight="1">
      <c r="A29" s="22">
        <f t="shared" si="1"/>
        <v>20</v>
      </c>
      <c r="B29" s="23"/>
      <c r="C29" s="24"/>
      <c r="D29" s="22">
        <v>25</v>
      </c>
      <c r="E29" s="22">
        <v>22</v>
      </c>
      <c r="F29" s="22"/>
      <c r="G29" s="22">
        <v>15</v>
      </c>
      <c r="H29" s="22">
        <v>5</v>
      </c>
      <c r="I29" s="25">
        <f>SUM(D29:H29)</f>
        <v>67</v>
      </c>
      <c r="J29" s="22" t="str">
        <f t="shared" si="2"/>
        <v>Khá</v>
      </c>
      <c r="K29" s="83"/>
    </row>
    <row r="30" spans="1:11" s="2" customFormat="1" ht="19.5" customHeight="1">
      <c r="A30" s="22">
        <f t="shared" si="1"/>
        <v>21</v>
      </c>
      <c r="B30" s="23"/>
      <c r="C30" s="24"/>
      <c r="D30" s="22">
        <v>20</v>
      </c>
      <c r="E30" s="22"/>
      <c r="F30" s="22"/>
      <c r="G30" s="22">
        <v>15</v>
      </c>
      <c r="H30" s="22">
        <v>6</v>
      </c>
      <c r="I30" s="25">
        <f>SUM(D30:H30)</f>
        <v>41</v>
      </c>
      <c r="J30" s="22" t="str">
        <f t="shared" si="2"/>
        <v>Yếu</v>
      </c>
      <c r="K30" s="83"/>
    </row>
    <row r="31" spans="1:11" s="2" customFormat="1" ht="19.5" customHeight="1">
      <c r="A31" s="22">
        <f t="shared" si="1"/>
        <v>22</v>
      </c>
      <c r="B31" s="23"/>
      <c r="C31" s="24"/>
      <c r="D31" s="22"/>
      <c r="E31" s="22">
        <v>22</v>
      </c>
      <c r="F31" s="22">
        <v>16</v>
      </c>
      <c r="G31" s="22">
        <v>15</v>
      </c>
      <c r="H31" s="22">
        <v>6</v>
      </c>
      <c r="I31" s="25">
        <f>SUM(D31:H31)</f>
        <v>59</v>
      </c>
      <c r="J31" s="22" t="str">
        <f t="shared" si="2"/>
        <v>Trung bình</v>
      </c>
      <c r="K31" s="83"/>
    </row>
    <row r="32" spans="1:11" s="2" customFormat="1" ht="19.5" customHeight="1">
      <c r="A32" s="22">
        <f t="shared" si="1"/>
        <v>23</v>
      </c>
      <c r="B32" s="23"/>
      <c r="C32" s="24"/>
      <c r="D32" s="22">
        <v>20</v>
      </c>
      <c r="E32" s="22"/>
      <c r="F32" s="22">
        <v>16</v>
      </c>
      <c r="G32" s="22"/>
      <c r="H32" s="22">
        <v>6</v>
      </c>
      <c r="I32" s="25">
        <v>94</v>
      </c>
      <c r="J32" s="22" t="str">
        <f t="shared" si="2"/>
        <v> Xuất Sắc</v>
      </c>
      <c r="K32" s="83" t="s">
        <v>34</v>
      </c>
    </row>
    <row r="33" spans="1:11" s="2" customFormat="1" ht="19.5" customHeight="1">
      <c r="A33" s="22">
        <f t="shared" si="1"/>
        <v>24</v>
      </c>
      <c r="B33" s="23"/>
      <c r="C33" s="24"/>
      <c r="D33" s="22">
        <v>30</v>
      </c>
      <c r="E33" s="22">
        <v>22</v>
      </c>
      <c r="F33" s="22">
        <v>16</v>
      </c>
      <c r="G33" s="22">
        <v>15</v>
      </c>
      <c r="H33" s="22">
        <v>10</v>
      </c>
      <c r="I33" s="25">
        <f>SUM(D33:H33)</f>
        <v>93</v>
      </c>
      <c r="J33" s="22" t="str">
        <f t="shared" si="2"/>
        <v> Xuất Sắc</v>
      </c>
      <c r="K33" s="83"/>
    </row>
    <row r="34" spans="1:11" s="2" customFormat="1" ht="19.5" customHeight="1">
      <c r="A34" s="22">
        <f t="shared" si="1"/>
        <v>25</v>
      </c>
      <c r="B34" s="28"/>
      <c r="C34" s="29"/>
      <c r="D34" s="27">
        <v>25</v>
      </c>
      <c r="E34" s="27">
        <v>25</v>
      </c>
      <c r="F34" s="27">
        <v>15</v>
      </c>
      <c r="G34" s="27">
        <v>15</v>
      </c>
      <c r="H34" s="27">
        <v>5</v>
      </c>
      <c r="I34" s="30">
        <f>SUM(D34:H34)</f>
        <v>85</v>
      </c>
      <c r="J34" s="22" t="str">
        <f>IF(I34&gt;=90," Xuất Sắc",IF(I34&gt;=80," Tốt",IF(I34&gt;=65,"Khá",IF(I34&gt;=50,"Trung bình",IF(I34&gt;=35,"Yếu",IF(I34&lt;35,"Kém"))))))</f>
        <v> Tốt</v>
      </c>
      <c r="K34" s="84"/>
    </row>
    <row r="35" spans="1:11" s="2" customFormat="1" ht="19.5" customHeight="1">
      <c r="A35" s="38"/>
      <c r="B35" s="39"/>
      <c r="C35" s="39"/>
      <c r="D35" s="38"/>
      <c r="E35" s="38"/>
      <c r="F35" s="38"/>
      <c r="G35" s="38"/>
      <c r="H35" s="38"/>
      <c r="I35" s="40"/>
      <c r="J35" s="38"/>
      <c r="K35" s="50"/>
    </row>
    <row r="36" spans="1:11" s="2" customFormat="1" ht="19.5" customHeight="1">
      <c r="A36" s="34"/>
      <c r="B36" s="56" t="s">
        <v>10</v>
      </c>
      <c r="C36" s="56"/>
      <c r="D36" s="34"/>
      <c r="E36" s="34"/>
      <c r="F36" s="34"/>
      <c r="G36" s="34"/>
      <c r="H36" s="62" t="s">
        <v>7</v>
      </c>
      <c r="I36" s="62"/>
      <c r="J36" s="62"/>
      <c r="K36" s="62"/>
    </row>
    <row r="37" spans="1:11" s="2" customFormat="1" ht="19.5" customHeight="1">
      <c r="A37" s="34"/>
      <c r="B37" s="37"/>
      <c r="C37" s="8"/>
      <c r="D37" s="34"/>
      <c r="E37" s="34"/>
      <c r="F37" s="34"/>
      <c r="G37" s="34"/>
      <c r="H37" s="37"/>
      <c r="I37" s="43"/>
      <c r="J37" s="43"/>
      <c r="K37" s="51"/>
    </row>
    <row r="38" spans="1:11" s="2" customFormat="1" ht="19.5" customHeight="1">
      <c r="A38" s="34"/>
      <c r="B38" s="37"/>
      <c r="C38" s="41"/>
      <c r="D38" s="34"/>
      <c r="E38" s="34"/>
      <c r="F38" s="34"/>
      <c r="G38" s="34"/>
      <c r="H38" s="41"/>
      <c r="I38" s="42"/>
      <c r="J38" s="42"/>
      <c r="K38" s="79"/>
    </row>
    <row r="39" spans="1:11" s="2" customFormat="1" ht="19.5" customHeight="1">
      <c r="A39" s="34"/>
      <c r="B39" s="37"/>
      <c r="C39" s="41"/>
      <c r="D39" s="34"/>
      <c r="E39" s="34"/>
      <c r="F39" s="34"/>
      <c r="G39" s="34"/>
      <c r="H39" s="41"/>
      <c r="I39" s="42"/>
      <c r="J39" s="42"/>
      <c r="K39" s="79"/>
    </row>
    <row r="40" spans="1:11" s="2" customFormat="1" ht="19.5" customHeight="1">
      <c r="A40" s="34"/>
      <c r="B40" s="37"/>
      <c r="C40" s="41"/>
      <c r="D40" s="34"/>
      <c r="E40" s="34"/>
      <c r="F40" s="34"/>
      <c r="G40" s="34"/>
      <c r="H40" s="41"/>
      <c r="I40" s="42"/>
      <c r="J40" s="42"/>
      <c r="K40" s="79"/>
    </row>
    <row r="41" spans="1:11" s="2" customFormat="1" ht="19.5" customHeight="1">
      <c r="A41" s="34"/>
      <c r="B41" s="57" t="s">
        <v>5</v>
      </c>
      <c r="C41" s="57"/>
      <c r="D41" s="34"/>
      <c r="E41" s="34"/>
      <c r="F41" s="34"/>
      <c r="G41" s="34"/>
      <c r="H41" s="57" t="s">
        <v>15</v>
      </c>
      <c r="I41" s="57"/>
      <c r="J41" s="57"/>
      <c r="K41" s="57"/>
    </row>
    <row r="42" spans="1:11" s="2" customFormat="1" ht="19.5" customHeight="1">
      <c r="A42" s="18">
        <v>26</v>
      </c>
      <c r="B42" s="19"/>
      <c r="C42" s="20"/>
      <c r="D42" s="18">
        <v>30</v>
      </c>
      <c r="E42" s="18">
        <v>25</v>
      </c>
      <c r="F42" s="18">
        <v>18</v>
      </c>
      <c r="G42" s="18">
        <v>15</v>
      </c>
      <c r="H42" s="18">
        <v>5</v>
      </c>
      <c r="I42" s="21">
        <f aca="true" t="shared" si="3" ref="I42:I53">SUM(D42:H42)</f>
        <v>93</v>
      </c>
      <c r="J42" s="18" t="str">
        <f aca="true" t="shared" si="4" ref="J42:J73">IF(I42&gt;=90," Xuất Sắc",IF(I42&gt;=80," Tốt",IF(I42&gt;=65,"Khá",IF(I42&gt;=50,"Trung bình",IF(I42&gt;=35,"Yếu",IF(I42&lt;35,"Kém"))))))</f>
        <v> Xuất Sắc</v>
      </c>
      <c r="K42" s="76"/>
    </row>
    <row r="43" spans="1:11" s="2" customFormat="1" ht="19.5" customHeight="1">
      <c r="A43" s="22">
        <f>A42+1</f>
        <v>27</v>
      </c>
      <c r="B43" s="23"/>
      <c r="C43" s="24"/>
      <c r="D43" s="22">
        <v>20</v>
      </c>
      <c r="E43" s="22">
        <v>25</v>
      </c>
      <c r="F43" s="22">
        <v>18</v>
      </c>
      <c r="G43" s="22">
        <v>15</v>
      </c>
      <c r="H43" s="22">
        <v>6</v>
      </c>
      <c r="I43" s="25">
        <f t="shared" si="3"/>
        <v>84</v>
      </c>
      <c r="J43" s="22" t="str">
        <f t="shared" si="4"/>
        <v> Tốt</v>
      </c>
      <c r="K43" s="77"/>
    </row>
    <row r="44" spans="1:11" s="2" customFormat="1" ht="19.5" customHeight="1">
      <c r="A44" s="22">
        <f aca="true" t="shared" si="5" ref="A44:A73">A43+1</f>
        <v>28</v>
      </c>
      <c r="B44" s="23"/>
      <c r="C44" s="24"/>
      <c r="D44" s="22">
        <v>20</v>
      </c>
      <c r="E44" s="22">
        <v>25</v>
      </c>
      <c r="F44" s="22">
        <v>15</v>
      </c>
      <c r="G44" s="22">
        <v>13</v>
      </c>
      <c r="H44" s="22">
        <v>5</v>
      </c>
      <c r="I44" s="25">
        <f t="shared" si="3"/>
        <v>78</v>
      </c>
      <c r="J44" s="22" t="str">
        <f t="shared" si="4"/>
        <v>Khá</v>
      </c>
      <c r="K44" s="77"/>
    </row>
    <row r="45" spans="1:11" s="2" customFormat="1" ht="19.5" customHeight="1">
      <c r="A45" s="22">
        <f t="shared" si="5"/>
        <v>29</v>
      </c>
      <c r="B45" s="26"/>
      <c r="C45" s="24"/>
      <c r="D45" s="22"/>
      <c r="E45" s="22"/>
      <c r="F45" s="22">
        <v>15</v>
      </c>
      <c r="G45" s="22">
        <v>13</v>
      </c>
      <c r="H45" s="22">
        <v>5</v>
      </c>
      <c r="I45" s="25">
        <f t="shared" si="3"/>
        <v>33</v>
      </c>
      <c r="J45" s="22" t="str">
        <f t="shared" si="4"/>
        <v>Kém</v>
      </c>
      <c r="K45" s="77"/>
    </row>
    <row r="46" spans="1:11" s="2" customFormat="1" ht="19.5" customHeight="1">
      <c r="A46" s="22">
        <f t="shared" si="5"/>
        <v>30</v>
      </c>
      <c r="B46" s="23"/>
      <c r="C46" s="24"/>
      <c r="D46" s="22">
        <v>20</v>
      </c>
      <c r="E46" s="22">
        <v>25</v>
      </c>
      <c r="F46" s="22">
        <v>15</v>
      </c>
      <c r="G46" s="22">
        <v>13</v>
      </c>
      <c r="H46" s="22">
        <v>5</v>
      </c>
      <c r="I46" s="25">
        <f t="shared" si="3"/>
        <v>78</v>
      </c>
      <c r="J46" s="22" t="str">
        <f t="shared" si="4"/>
        <v>Khá</v>
      </c>
      <c r="K46" s="77"/>
    </row>
    <row r="47" spans="1:11" s="2" customFormat="1" ht="19.5" customHeight="1">
      <c r="A47" s="22">
        <f t="shared" si="5"/>
        <v>31</v>
      </c>
      <c r="B47" s="23"/>
      <c r="C47" s="24"/>
      <c r="D47" s="22">
        <v>20</v>
      </c>
      <c r="E47" s="22">
        <v>25</v>
      </c>
      <c r="F47" s="22">
        <v>15</v>
      </c>
      <c r="G47" s="22">
        <v>13</v>
      </c>
      <c r="H47" s="22">
        <v>5</v>
      </c>
      <c r="I47" s="25">
        <f t="shared" si="3"/>
        <v>78</v>
      </c>
      <c r="J47" s="22" t="str">
        <f t="shared" si="4"/>
        <v>Khá</v>
      </c>
      <c r="K47" s="77"/>
    </row>
    <row r="48" spans="1:11" s="2" customFormat="1" ht="19.5" customHeight="1">
      <c r="A48" s="22">
        <f t="shared" si="5"/>
        <v>32</v>
      </c>
      <c r="B48" s="23"/>
      <c r="C48" s="24"/>
      <c r="D48" s="22">
        <v>20</v>
      </c>
      <c r="E48" s="22">
        <v>25</v>
      </c>
      <c r="F48" s="22"/>
      <c r="G48" s="22"/>
      <c r="H48" s="22">
        <v>5</v>
      </c>
      <c r="I48" s="25">
        <f t="shared" si="3"/>
        <v>50</v>
      </c>
      <c r="J48" s="22" t="str">
        <f t="shared" si="4"/>
        <v>Trung bình</v>
      </c>
      <c r="K48" s="77"/>
    </row>
    <row r="49" spans="1:11" s="2" customFormat="1" ht="19.5" customHeight="1">
      <c r="A49" s="22">
        <f t="shared" si="5"/>
        <v>33</v>
      </c>
      <c r="B49" s="23"/>
      <c r="C49" s="24"/>
      <c r="D49" s="22">
        <v>20</v>
      </c>
      <c r="E49" s="22">
        <v>25</v>
      </c>
      <c r="F49" s="22">
        <v>15</v>
      </c>
      <c r="G49" s="22">
        <v>13</v>
      </c>
      <c r="H49" s="22">
        <v>5</v>
      </c>
      <c r="I49" s="25">
        <f t="shared" si="3"/>
        <v>78</v>
      </c>
      <c r="J49" s="22" t="str">
        <f t="shared" si="4"/>
        <v>Khá</v>
      </c>
      <c r="K49" s="77"/>
    </row>
    <row r="50" spans="1:11" s="2" customFormat="1" ht="19.5" customHeight="1">
      <c r="A50" s="22">
        <f t="shared" si="5"/>
        <v>34</v>
      </c>
      <c r="B50" s="23"/>
      <c r="C50" s="24"/>
      <c r="D50" s="22">
        <v>20</v>
      </c>
      <c r="E50" s="22">
        <v>25</v>
      </c>
      <c r="F50" s="22">
        <v>15</v>
      </c>
      <c r="G50" s="22">
        <v>13</v>
      </c>
      <c r="H50" s="22">
        <v>5</v>
      </c>
      <c r="I50" s="25">
        <f t="shared" si="3"/>
        <v>78</v>
      </c>
      <c r="J50" s="22" t="str">
        <f t="shared" si="4"/>
        <v>Khá</v>
      </c>
      <c r="K50" s="77"/>
    </row>
    <row r="51" spans="1:11" s="2" customFormat="1" ht="19.5" customHeight="1">
      <c r="A51" s="22">
        <f t="shared" si="5"/>
        <v>35</v>
      </c>
      <c r="B51" s="23"/>
      <c r="C51" s="24"/>
      <c r="D51" s="22">
        <v>20</v>
      </c>
      <c r="E51" s="22">
        <v>25</v>
      </c>
      <c r="F51" s="22"/>
      <c r="G51" s="22">
        <v>13</v>
      </c>
      <c r="H51" s="22">
        <v>5</v>
      </c>
      <c r="I51" s="25">
        <f t="shared" si="3"/>
        <v>63</v>
      </c>
      <c r="J51" s="22" t="str">
        <f t="shared" si="4"/>
        <v>Trung bình</v>
      </c>
      <c r="K51" s="77"/>
    </row>
    <row r="52" spans="1:11" s="2" customFormat="1" ht="19.5" customHeight="1">
      <c r="A52" s="22">
        <f t="shared" si="5"/>
        <v>36</v>
      </c>
      <c r="B52" s="23"/>
      <c r="C52" s="24"/>
      <c r="D52" s="22">
        <v>20</v>
      </c>
      <c r="E52" s="22">
        <v>25</v>
      </c>
      <c r="F52" s="22">
        <v>15</v>
      </c>
      <c r="G52" s="22">
        <v>13</v>
      </c>
      <c r="H52" s="22">
        <v>6</v>
      </c>
      <c r="I52" s="25">
        <f t="shared" si="3"/>
        <v>79</v>
      </c>
      <c r="J52" s="22" t="str">
        <f t="shared" si="4"/>
        <v>Khá</v>
      </c>
      <c r="K52" s="77"/>
    </row>
    <row r="53" spans="1:11" s="2" customFormat="1" ht="19.5" customHeight="1">
      <c r="A53" s="22">
        <f t="shared" si="5"/>
        <v>37</v>
      </c>
      <c r="B53" s="23"/>
      <c r="C53" s="24"/>
      <c r="D53" s="22">
        <v>20</v>
      </c>
      <c r="E53" s="22"/>
      <c r="F53" s="22">
        <v>15</v>
      </c>
      <c r="G53" s="22">
        <v>13</v>
      </c>
      <c r="H53" s="22">
        <v>6</v>
      </c>
      <c r="I53" s="25">
        <f t="shared" si="3"/>
        <v>54</v>
      </c>
      <c r="J53" s="22" t="str">
        <f t="shared" si="4"/>
        <v>Trung bình</v>
      </c>
      <c r="K53" s="77"/>
    </row>
    <row r="54" spans="1:11" s="2" customFormat="1" ht="19.5" customHeight="1">
      <c r="A54" s="22">
        <f t="shared" si="5"/>
        <v>38</v>
      </c>
      <c r="B54" s="23"/>
      <c r="C54" s="24"/>
      <c r="D54" s="22">
        <v>20</v>
      </c>
      <c r="E54" s="22">
        <v>25</v>
      </c>
      <c r="F54" s="22">
        <v>15</v>
      </c>
      <c r="G54" s="22">
        <v>13</v>
      </c>
      <c r="H54" s="22">
        <v>6</v>
      </c>
      <c r="I54" s="25">
        <v>94</v>
      </c>
      <c r="J54" s="22" t="str">
        <f t="shared" si="4"/>
        <v> Xuất Sắc</v>
      </c>
      <c r="K54" s="77"/>
    </row>
    <row r="55" spans="1:11" s="2" customFormat="1" ht="19.5" customHeight="1">
      <c r="A55" s="22">
        <f t="shared" si="5"/>
        <v>39</v>
      </c>
      <c r="B55" s="23"/>
      <c r="C55" s="24"/>
      <c r="D55" s="22">
        <v>20</v>
      </c>
      <c r="E55" s="22">
        <v>25</v>
      </c>
      <c r="F55" s="22">
        <v>15</v>
      </c>
      <c r="G55" s="22"/>
      <c r="H55" s="22">
        <v>10</v>
      </c>
      <c r="I55" s="25">
        <f aca="true" t="shared" si="6" ref="I55:I63">SUM(D55:H55)</f>
        <v>70</v>
      </c>
      <c r="J55" s="22" t="str">
        <f t="shared" si="4"/>
        <v>Khá</v>
      </c>
      <c r="K55" s="77"/>
    </row>
    <row r="56" spans="1:11" s="2" customFormat="1" ht="19.5" customHeight="1">
      <c r="A56" s="22">
        <f t="shared" si="5"/>
        <v>40</v>
      </c>
      <c r="B56" s="23"/>
      <c r="C56" s="24"/>
      <c r="D56" s="22">
        <v>20</v>
      </c>
      <c r="E56" s="22"/>
      <c r="F56" s="22">
        <v>15</v>
      </c>
      <c r="G56" s="22">
        <v>13</v>
      </c>
      <c r="H56" s="22">
        <v>5</v>
      </c>
      <c r="I56" s="25">
        <f t="shared" si="6"/>
        <v>53</v>
      </c>
      <c r="J56" s="22" t="str">
        <f t="shared" si="4"/>
        <v>Trung bình</v>
      </c>
      <c r="K56" s="77"/>
    </row>
    <row r="57" spans="1:11" s="2" customFormat="1" ht="19.5" customHeight="1">
      <c r="A57" s="22">
        <f t="shared" si="5"/>
        <v>41</v>
      </c>
      <c r="B57" s="23"/>
      <c r="C57" s="24"/>
      <c r="D57" s="22">
        <v>20</v>
      </c>
      <c r="E57" s="22">
        <v>25</v>
      </c>
      <c r="F57" s="22">
        <v>15</v>
      </c>
      <c r="G57" s="22">
        <v>13</v>
      </c>
      <c r="H57" s="22">
        <v>5</v>
      </c>
      <c r="I57" s="25">
        <f t="shared" si="6"/>
        <v>78</v>
      </c>
      <c r="J57" s="22" t="str">
        <f t="shared" si="4"/>
        <v>Khá</v>
      </c>
      <c r="K57" s="77"/>
    </row>
    <row r="58" spans="1:11" s="2" customFormat="1" ht="19.5" customHeight="1">
      <c r="A58" s="22">
        <f t="shared" si="5"/>
        <v>42</v>
      </c>
      <c r="B58" s="23"/>
      <c r="C58" s="24"/>
      <c r="D58" s="22"/>
      <c r="E58" s="22">
        <v>20</v>
      </c>
      <c r="F58" s="22">
        <v>15</v>
      </c>
      <c r="G58" s="22">
        <v>13</v>
      </c>
      <c r="H58" s="22">
        <v>6</v>
      </c>
      <c r="I58" s="25">
        <f t="shared" si="6"/>
        <v>54</v>
      </c>
      <c r="J58" s="22" t="str">
        <f t="shared" si="4"/>
        <v>Trung bình</v>
      </c>
      <c r="K58" s="77"/>
    </row>
    <row r="59" spans="1:11" s="2" customFormat="1" ht="19.5" customHeight="1">
      <c r="A59" s="22">
        <f t="shared" si="5"/>
        <v>43</v>
      </c>
      <c r="B59" s="23"/>
      <c r="C59" s="24"/>
      <c r="D59" s="22">
        <v>18</v>
      </c>
      <c r="E59" s="22"/>
      <c r="F59" s="22">
        <v>18</v>
      </c>
      <c r="G59" s="22">
        <v>13</v>
      </c>
      <c r="H59" s="22">
        <v>10</v>
      </c>
      <c r="I59" s="25">
        <f t="shared" si="6"/>
        <v>59</v>
      </c>
      <c r="J59" s="22" t="str">
        <f t="shared" si="4"/>
        <v>Trung bình</v>
      </c>
      <c r="K59" s="77"/>
    </row>
    <row r="60" spans="1:11" s="2" customFormat="1" ht="19.5" customHeight="1">
      <c r="A60" s="22">
        <f t="shared" si="5"/>
        <v>44</v>
      </c>
      <c r="B60" s="23"/>
      <c r="C60" s="24"/>
      <c r="D60" s="22">
        <v>18</v>
      </c>
      <c r="E60" s="22">
        <v>20</v>
      </c>
      <c r="F60" s="22">
        <v>18</v>
      </c>
      <c r="G60" s="22"/>
      <c r="H60" s="22">
        <v>5</v>
      </c>
      <c r="I60" s="25">
        <f t="shared" si="6"/>
        <v>61</v>
      </c>
      <c r="J60" s="22" t="str">
        <f t="shared" si="4"/>
        <v>Trung bình</v>
      </c>
      <c r="K60" s="77"/>
    </row>
    <row r="61" spans="1:11" s="2" customFormat="1" ht="19.5" customHeight="1">
      <c r="A61" s="22">
        <f t="shared" si="5"/>
        <v>45</v>
      </c>
      <c r="B61" s="23"/>
      <c r="C61" s="24"/>
      <c r="D61" s="22">
        <v>18</v>
      </c>
      <c r="E61" s="22">
        <v>20</v>
      </c>
      <c r="F61" s="22">
        <v>18</v>
      </c>
      <c r="G61" s="22"/>
      <c r="H61" s="22">
        <v>5</v>
      </c>
      <c r="I61" s="25">
        <f t="shared" si="6"/>
        <v>61</v>
      </c>
      <c r="J61" s="22" t="str">
        <f t="shared" si="4"/>
        <v>Trung bình</v>
      </c>
      <c r="K61" s="77"/>
    </row>
    <row r="62" spans="1:11" s="2" customFormat="1" ht="19.5" customHeight="1">
      <c r="A62" s="22">
        <f t="shared" si="5"/>
        <v>46</v>
      </c>
      <c r="B62" s="23"/>
      <c r="C62" s="24"/>
      <c r="D62" s="22">
        <v>18</v>
      </c>
      <c r="E62" s="22">
        <v>20</v>
      </c>
      <c r="F62" s="22">
        <v>18</v>
      </c>
      <c r="G62" s="22">
        <v>15</v>
      </c>
      <c r="H62" s="22">
        <v>6</v>
      </c>
      <c r="I62" s="25">
        <f t="shared" si="6"/>
        <v>77</v>
      </c>
      <c r="J62" s="22" t="str">
        <f t="shared" si="4"/>
        <v>Khá</v>
      </c>
      <c r="K62" s="77"/>
    </row>
    <row r="63" spans="1:11" s="2" customFormat="1" ht="19.5" customHeight="1">
      <c r="A63" s="22">
        <f t="shared" si="5"/>
        <v>47</v>
      </c>
      <c r="B63" s="23"/>
      <c r="C63" s="24"/>
      <c r="D63" s="22">
        <v>18</v>
      </c>
      <c r="E63" s="22"/>
      <c r="F63" s="22">
        <v>18</v>
      </c>
      <c r="G63" s="22">
        <v>15</v>
      </c>
      <c r="H63" s="22">
        <v>6</v>
      </c>
      <c r="I63" s="25">
        <f t="shared" si="6"/>
        <v>57</v>
      </c>
      <c r="J63" s="22" t="str">
        <f t="shared" si="4"/>
        <v>Trung bình</v>
      </c>
      <c r="K63" s="77"/>
    </row>
    <row r="64" spans="1:11" s="2" customFormat="1" ht="19.5" customHeight="1">
      <c r="A64" s="22">
        <f t="shared" si="5"/>
        <v>48</v>
      </c>
      <c r="B64" s="23"/>
      <c r="C64" s="24"/>
      <c r="D64" s="22">
        <v>18</v>
      </c>
      <c r="E64" s="22">
        <v>20</v>
      </c>
      <c r="F64" s="22">
        <v>18</v>
      </c>
      <c r="G64" s="22">
        <v>15</v>
      </c>
      <c r="H64" s="22">
        <v>6</v>
      </c>
      <c r="I64" s="25">
        <v>94</v>
      </c>
      <c r="J64" s="22" t="str">
        <f t="shared" si="4"/>
        <v> Xuất Sắc</v>
      </c>
      <c r="K64" s="77"/>
    </row>
    <row r="65" spans="1:11" s="2" customFormat="1" ht="19.5" customHeight="1">
      <c r="A65" s="22">
        <f t="shared" si="5"/>
        <v>49</v>
      </c>
      <c r="B65" s="23"/>
      <c r="C65" s="24"/>
      <c r="D65" s="22">
        <v>18</v>
      </c>
      <c r="E65" s="22">
        <v>20</v>
      </c>
      <c r="F65" s="22">
        <v>18</v>
      </c>
      <c r="G65" s="22">
        <v>15</v>
      </c>
      <c r="H65" s="22">
        <v>10</v>
      </c>
      <c r="I65" s="25">
        <f>SUM(D65:H65)</f>
        <v>81</v>
      </c>
      <c r="J65" s="22" t="str">
        <f t="shared" si="4"/>
        <v> Tốt</v>
      </c>
      <c r="K65" s="77"/>
    </row>
    <row r="66" spans="1:11" s="2" customFormat="1" ht="19.5" customHeight="1">
      <c r="A66" s="22">
        <f t="shared" si="5"/>
        <v>50</v>
      </c>
      <c r="B66" s="23"/>
      <c r="C66" s="24"/>
      <c r="D66" s="22">
        <v>18</v>
      </c>
      <c r="E66" s="22">
        <v>20</v>
      </c>
      <c r="F66" s="22">
        <v>15</v>
      </c>
      <c r="G66" s="22">
        <v>15</v>
      </c>
      <c r="H66" s="22">
        <v>5</v>
      </c>
      <c r="I66" s="25">
        <f>SUM(D66:H66)</f>
        <v>73</v>
      </c>
      <c r="J66" s="22" t="str">
        <f t="shared" si="4"/>
        <v>Khá</v>
      </c>
      <c r="K66" s="77"/>
    </row>
    <row r="67" spans="1:11" s="2" customFormat="1" ht="19.5" customHeight="1">
      <c r="A67" s="22">
        <f t="shared" si="5"/>
        <v>51</v>
      </c>
      <c r="B67" s="23"/>
      <c r="C67" s="24"/>
      <c r="D67" s="22">
        <v>18</v>
      </c>
      <c r="E67" s="22">
        <v>20</v>
      </c>
      <c r="F67" s="22">
        <v>18</v>
      </c>
      <c r="G67" s="22">
        <v>15</v>
      </c>
      <c r="H67" s="22">
        <v>6</v>
      </c>
      <c r="I67" s="25">
        <f>SUM(D67:H67)</f>
        <v>77</v>
      </c>
      <c r="J67" s="22" t="str">
        <f t="shared" si="4"/>
        <v>Khá</v>
      </c>
      <c r="K67" s="77"/>
    </row>
    <row r="68" spans="1:11" s="2" customFormat="1" ht="19.5" customHeight="1">
      <c r="A68" s="22">
        <f t="shared" si="5"/>
        <v>52</v>
      </c>
      <c r="B68" s="23"/>
      <c r="C68" s="24"/>
      <c r="D68" s="22">
        <v>30</v>
      </c>
      <c r="E68" s="22"/>
      <c r="F68" s="22">
        <v>18</v>
      </c>
      <c r="G68" s="22"/>
      <c r="H68" s="22">
        <v>6</v>
      </c>
      <c r="I68" s="25">
        <f>SUM(D68:H68)</f>
        <v>54</v>
      </c>
      <c r="J68" s="22" t="str">
        <f t="shared" si="4"/>
        <v>Trung bình</v>
      </c>
      <c r="K68" s="77"/>
    </row>
    <row r="69" spans="1:11" s="2" customFormat="1" ht="19.5" customHeight="1">
      <c r="A69" s="22">
        <f t="shared" si="5"/>
        <v>53</v>
      </c>
      <c r="B69" s="23"/>
      <c r="C69" s="24"/>
      <c r="D69" s="22">
        <v>30</v>
      </c>
      <c r="E69" s="22">
        <v>20</v>
      </c>
      <c r="F69" s="22">
        <v>18</v>
      </c>
      <c r="G69" s="22">
        <v>15</v>
      </c>
      <c r="H69" s="22">
        <v>6</v>
      </c>
      <c r="I69" s="25">
        <v>94</v>
      </c>
      <c r="J69" s="22" t="str">
        <f t="shared" si="4"/>
        <v> Xuất Sắc</v>
      </c>
      <c r="K69" s="77"/>
    </row>
    <row r="70" spans="1:11" s="2" customFormat="1" ht="19.5" customHeight="1">
      <c r="A70" s="22">
        <f t="shared" si="5"/>
        <v>54</v>
      </c>
      <c r="B70" s="23"/>
      <c r="C70" s="24"/>
      <c r="D70" s="22">
        <v>30</v>
      </c>
      <c r="E70" s="22">
        <v>25</v>
      </c>
      <c r="F70" s="22">
        <v>18</v>
      </c>
      <c r="G70" s="22">
        <v>15</v>
      </c>
      <c r="H70" s="22">
        <v>10</v>
      </c>
      <c r="I70" s="25">
        <f>SUM(D70:H70)</f>
        <v>98</v>
      </c>
      <c r="J70" s="22" t="str">
        <f t="shared" si="4"/>
        <v> Xuất Sắc</v>
      </c>
      <c r="K70" s="77"/>
    </row>
    <row r="71" spans="1:11" s="2" customFormat="1" ht="19.5" customHeight="1">
      <c r="A71" s="22">
        <f t="shared" si="5"/>
        <v>55</v>
      </c>
      <c r="B71" s="23"/>
      <c r="C71" s="24"/>
      <c r="D71" s="22">
        <v>25</v>
      </c>
      <c r="E71" s="22"/>
      <c r="F71" s="22">
        <v>15</v>
      </c>
      <c r="G71" s="22">
        <v>15</v>
      </c>
      <c r="H71" s="22">
        <v>5</v>
      </c>
      <c r="I71" s="25">
        <f>SUM(D71:H71)</f>
        <v>60</v>
      </c>
      <c r="J71" s="22" t="str">
        <f t="shared" si="4"/>
        <v>Trung bình</v>
      </c>
      <c r="K71" s="77"/>
    </row>
    <row r="72" spans="1:11" s="2" customFormat="1" ht="19.5" customHeight="1">
      <c r="A72" s="22">
        <f t="shared" si="5"/>
        <v>56</v>
      </c>
      <c r="B72" s="23"/>
      <c r="C72" s="24"/>
      <c r="D72" s="22">
        <v>30</v>
      </c>
      <c r="E72" s="22">
        <v>25</v>
      </c>
      <c r="F72" s="22">
        <v>18</v>
      </c>
      <c r="G72" s="22">
        <v>15</v>
      </c>
      <c r="H72" s="22">
        <v>10</v>
      </c>
      <c r="I72" s="25">
        <f>SUM(D72:H72)</f>
        <v>98</v>
      </c>
      <c r="J72" s="22" t="str">
        <f t="shared" si="4"/>
        <v> Xuất Sắc</v>
      </c>
      <c r="K72" s="77"/>
    </row>
    <row r="73" spans="1:11" s="2" customFormat="1" ht="19.5" customHeight="1">
      <c r="A73" s="27">
        <f t="shared" si="5"/>
        <v>57</v>
      </c>
      <c r="B73" s="28"/>
      <c r="C73" s="29"/>
      <c r="D73" s="27">
        <v>25</v>
      </c>
      <c r="E73" s="27">
        <v>25</v>
      </c>
      <c r="F73" s="27">
        <v>15</v>
      </c>
      <c r="G73" s="27">
        <v>15</v>
      </c>
      <c r="H73" s="27">
        <v>5</v>
      </c>
      <c r="I73" s="30">
        <f>SUM(D73:H73)</f>
        <v>85</v>
      </c>
      <c r="J73" s="27" t="str">
        <f t="shared" si="4"/>
        <v> Tốt</v>
      </c>
      <c r="K73" s="78"/>
    </row>
    <row r="74" spans="1:11" s="2" customFormat="1" ht="19.5" customHeight="1">
      <c r="A74" s="34"/>
      <c r="B74" s="56" t="s">
        <v>10</v>
      </c>
      <c r="C74" s="56"/>
      <c r="D74" s="34"/>
      <c r="E74" s="34"/>
      <c r="F74" s="34"/>
      <c r="G74" s="34"/>
      <c r="H74" s="62" t="s">
        <v>7</v>
      </c>
      <c r="I74" s="62"/>
      <c r="J74" s="62"/>
      <c r="K74" s="62"/>
    </row>
    <row r="75" spans="1:11" s="2" customFormat="1" ht="19.5" customHeight="1">
      <c r="A75" s="34"/>
      <c r="B75" s="37"/>
      <c r="C75" s="8"/>
      <c r="D75" s="34"/>
      <c r="E75" s="34"/>
      <c r="F75" s="34"/>
      <c r="G75" s="34"/>
      <c r="H75" s="37"/>
      <c r="I75" s="43"/>
      <c r="J75" s="43"/>
      <c r="K75" s="51"/>
    </row>
    <row r="76" spans="1:11" s="2" customFormat="1" ht="19.5" customHeight="1">
      <c r="A76" s="34"/>
      <c r="B76" s="37"/>
      <c r="C76" s="8"/>
      <c r="D76" s="34"/>
      <c r="E76" s="34"/>
      <c r="F76" s="34"/>
      <c r="G76" s="34"/>
      <c r="H76" s="37"/>
      <c r="I76" s="43"/>
      <c r="J76" s="43"/>
      <c r="K76" s="51"/>
    </row>
    <row r="77" spans="1:11" s="2" customFormat="1" ht="19.5" customHeight="1">
      <c r="A77" s="34"/>
      <c r="B77" s="37"/>
      <c r="C77" s="41"/>
      <c r="D77" s="34"/>
      <c r="E77" s="34"/>
      <c r="F77" s="34"/>
      <c r="G77" s="34"/>
      <c r="H77" s="41"/>
      <c r="I77" s="42"/>
      <c r="J77" s="42"/>
      <c r="K77" s="79"/>
    </row>
    <row r="78" spans="1:11" s="2" customFormat="1" ht="19.5" customHeight="1">
      <c r="A78" s="34"/>
      <c r="B78" s="37"/>
      <c r="C78" s="41"/>
      <c r="D78" s="34"/>
      <c r="E78" s="34"/>
      <c r="F78" s="34"/>
      <c r="G78" s="34"/>
      <c r="H78" s="41"/>
      <c r="I78" s="42"/>
      <c r="J78" s="42"/>
      <c r="K78" s="79"/>
    </row>
    <row r="79" spans="1:11" s="2" customFormat="1" ht="19.5" customHeight="1">
      <c r="A79" s="34"/>
      <c r="B79" s="57" t="s">
        <v>5</v>
      </c>
      <c r="C79" s="57"/>
      <c r="D79" s="34"/>
      <c r="E79" s="34"/>
      <c r="F79" s="34"/>
      <c r="G79" s="34"/>
      <c r="H79" s="57" t="s">
        <v>15</v>
      </c>
      <c r="I79" s="57"/>
      <c r="J79" s="57"/>
      <c r="K79" s="57"/>
    </row>
    <row r="80" spans="1:11" s="2" customFormat="1" ht="19.5" customHeight="1">
      <c r="A80" s="18">
        <v>58</v>
      </c>
      <c r="B80" s="19"/>
      <c r="C80" s="20"/>
      <c r="D80" s="18">
        <v>30</v>
      </c>
      <c r="E80" s="18">
        <v>25</v>
      </c>
      <c r="F80" s="18">
        <v>18</v>
      </c>
      <c r="G80" s="18">
        <v>15</v>
      </c>
      <c r="H80" s="18">
        <v>5</v>
      </c>
      <c r="I80" s="21">
        <f aca="true" t="shared" si="7" ref="I80:I93">SUM(D80:H80)</f>
        <v>93</v>
      </c>
      <c r="J80" s="18" t="str">
        <f aca="true" t="shared" si="8" ref="J80:J94">IF(I80&gt;=90," Xuất Sắc",IF(I80&gt;=80," Tốt",IF(I80&gt;=65,"Khá",IF(I80&gt;=50,"Trung bình",IF(I80&gt;=35,"Yếu",IF(I80&lt;35,"Kém"))))))</f>
        <v> Xuất Sắc</v>
      </c>
      <c r="K80" s="76"/>
    </row>
    <row r="81" spans="1:11" s="2" customFormat="1" ht="19.5" customHeight="1">
      <c r="A81" s="22">
        <f>A80+1</f>
        <v>59</v>
      </c>
      <c r="B81" s="23"/>
      <c r="C81" s="24"/>
      <c r="D81" s="22">
        <v>15</v>
      </c>
      <c r="E81" s="22">
        <v>25</v>
      </c>
      <c r="F81" s="22">
        <v>18</v>
      </c>
      <c r="G81" s="22">
        <v>15</v>
      </c>
      <c r="H81" s="22">
        <v>6</v>
      </c>
      <c r="I81" s="25">
        <f t="shared" si="7"/>
        <v>79</v>
      </c>
      <c r="J81" s="22" t="str">
        <f t="shared" si="8"/>
        <v>Khá</v>
      </c>
      <c r="K81" s="77"/>
    </row>
    <row r="82" spans="1:11" s="2" customFormat="1" ht="19.5" customHeight="1">
      <c r="A82" s="22">
        <f aca="true" t="shared" si="9" ref="A82:A94">A81+1</f>
        <v>60</v>
      </c>
      <c r="B82" s="23"/>
      <c r="C82" s="24"/>
      <c r="D82" s="22">
        <v>15</v>
      </c>
      <c r="E82" s="22">
        <v>25</v>
      </c>
      <c r="F82" s="22">
        <v>18</v>
      </c>
      <c r="G82" s="22">
        <v>15</v>
      </c>
      <c r="H82" s="22">
        <v>5</v>
      </c>
      <c r="I82" s="25">
        <f t="shared" si="7"/>
        <v>78</v>
      </c>
      <c r="J82" s="22" t="str">
        <f t="shared" si="8"/>
        <v>Khá</v>
      </c>
      <c r="K82" s="77"/>
    </row>
    <row r="83" spans="1:11" s="2" customFormat="1" ht="19.5" customHeight="1">
      <c r="A83" s="22">
        <f t="shared" si="9"/>
        <v>61</v>
      </c>
      <c r="B83" s="26"/>
      <c r="C83" s="24"/>
      <c r="D83" s="22">
        <v>15</v>
      </c>
      <c r="E83" s="22">
        <v>25</v>
      </c>
      <c r="F83" s="22">
        <v>18</v>
      </c>
      <c r="G83" s="22">
        <v>15</v>
      </c>
      <c r="H83" s="22">
        <v>5</v>
      </c>
      <c r="I83" s="25">
        <f t="shared" si="7"/>
        <v>78</v>
      </c>
      <c r="J83" s="22" t="str">
        <f t="shared" si="8"/>
        <v>Khá</v>
      </c>
      <c r="K83" s="77"/>
    </row>
    <row r="84" spans="1:11" s="2" customFormat="1" ht="19.5" customHeight="1">
      <c r="A84" s="22">
        <f t="shared" si="9"/>
        <v>62</v>
      </c>
      <c r="B84" s="23"/>
      <c r="C84" s="24"/>
      <c r="D84" s="22">
        <v>15</v>
      </c>
      <c r="E84" s="22">
        <v>25</v>
      </c>
      <c r="F84" s="22">
        <v>18</v>
      </c>
      <c r="G84" s="22">
        <v>15</v>
      </c>
      <c r="H84" s="22">
        <v>5</v>
      </c>
      <c r="I84" s="25">
        <f t="shared" si="7"/>
        <v>78</v>
      </c>
      <c r="J84" s="22" t="str">
        <f t="shared" si="8"/>
        <v>Khá</v>
      </c>
      <c r="K84" s="77"/>
    </row>
    <row r="85" spans="1:11" s="2" customFormat="1" ht="19.5" customHeight="1">
      <c r="A85" s="22">
        <f t="shared" si="9"/>
        <v>63</v>
      </c>
      <c r="B85" s="23"/>
      <c r="C85" s="24"/>
      <c r="D85" s="22">
        <v>10</v>
      </c>
      <c r="E85" s="22">
        <v>11</v>
      </c>
      <c r="F85" s="22"/>
      <c r="G85" s="22">
        <v>6</v>
      </c>
      <c r="H85" s="22">
        <v>5</v>
      </c>
      <c r="I85" s="25">
        <f t="shared" si="7"/>
        <v>32</v>
      </c>
      <c r="J85" s="22" t="str">
        <f t="shared" si="8"/>
        <v>Kém</v>
      </c>
      <c r="K85" s="77"/>
    </row>
    <row r="86" spans="1:11" s="2" customFormat="1" ht="19.5" customHeight="1">
      <c r="A86" s="22">
        <f t="shared" si="9"/>
        <v>64</v>
      </c>
      <c r="B86" s="23"/>
      <c r="C86" s="24"/>
      <c r="D86" s="22">
        <v>15</v>
      </c>
      <c r="E86" s="22">
        <v>25</v>
      </c>
      <c r="F86" s="22">
        <v>17</v>
      </c>
      <c r="G86" s="22">
        <v>15</v>
      </c>
      <c r="H86" s="22">
        <v>5</v>
      </c>
      <c r="I86" s="25">
        <f t="shared" si="7"/>
        <v>77</v>
      </c>
      <c r="J86" s="22" t="str">
        <f t="shared" si="8"/>
        <v>Khá</v>
      </c>
      <c r="K86" s="77"/>
    </row>
    <row r="87" spans="1:11" s="2" customFormat="1" ht="19.5" customHeight="1">
      <c r="A87" s="22">
        <f t="shared" si="9"/>
        <v>65</v>
      </c>
      <c r="B87" s="23"/>
      <c r="C87" s="24"/>
      <c r="D87" s="22">
        <v>15</v>
      </c>
      <c r="E87" s="22">
        <v>25</v>
      </c>
      <c r="F87" s="22">
        <v>18</v>
      </c>
      <c r="G87" s="22">
        <v>15</v>
      </c>
      <c r="H87" s="22">
        <v>5</v>
      </c>
      <c r="I87" s="25">
        <f t="shared" si="7"/>
        <v>78</v>
      </c>
      <c r="J87" s="22" t="str">
        <f t="shared" si="8"/>
        <v>Khá</v>
      </c>
      <c r="K87" s="77"/>
    </row>
    <row r="88" spans="1:11" s="2" customFormat="1" ht="19.5" customHeight="1">
      <c r="A88" s="22">
        <f t="shared" si="9"/>
        <v>66</v>
      </c>
      <c r="B88" s="23"/>
      <c r="C88" s="24"/>
      <c r="D88" s="22"/>
      <c r="E88" s="22"/>
      <c r="F88" s="22"/>
      <c r="G88" s="22"/>
      <c r="H88" s="22"/>
      <c r="I88" s="25">
        <f t="shared" si="7"/>
        <v>0</v>
      </c>
      <c r="J88" s="22" t="str">
        <f t="shared" si="8"/>
        <v>Kém</v>
      </c>
      <c r="K88" s="77"/>
    </row>
    <row r="89" spans="1:11" s="2" customFormat="1" ht="19.5" customHeight="1">
      <c r="A89" s="22">
        <f t="shared" si="9"/>
        <v>67</v>
      </c>
      <c r="B89" s="23"/>
      <c r="C89" s="24"/>
      <c r="D89" s="22">
        <v>15</v>
      </c>
      <c r="E89" s="22">
        <v>25</v>
      </c>
      <c r="F89" s="22">
        <v>18</v>
      </c>
      <c r="G89" s="22">
        <v>15</v>
      </c>
      <c r="H89" s="22">
        <v>5</v>
      </c>
      <c r="I89" s="25">
        <f t="shared" si="7"/>
        <v>78</v>
      </c>
      <c r="J89" s="22" t="str">
        <f t="shared" si="8"/>
        <v>Khá</v>
      </c>
      <c r="K89" s="77"/>
    </row>
    <row r="90" spans="1:11" s="2" customFormat="1" ht="19.5" customHeight="1">
      <c r="A90" s="22">
        <f t="shared" si="9"/>
        <v>68</v>
      </c>
      <c r="B90" s="23"/>
      <c r="C90" s="24"/>
      <c r="D90" s="22">
        <v>15</v>
      </c>
      <c r="E90" s="22">
        <v>25</v>
      </c>
      <c r="F90" s="22">
        <v>18</v>
      </c>
      <c r="G90" s="22">
        <v>15</v>
      </c>
      <c r="H90" s="22">
        <v>6</v>
      </c>
      <c r="I90" s="25">
        <f t="shared" si="7"/>
        <v>79</v>
      </c>
      <c r="J90" s="22" t="str">
        <f t="shared" si="8"/>
        <v>Khá</v>
      </c>
      <c r="K90" s="77"/>
    </row>
    <row r="91" spans="1:11" s="2" customFormat="1" ht="19.5" customHeight="1">
      <c r="A91" s="22">
        <f t="shared" si="9"/>
        <v>69</v>
      </c>
      <c r="B91" s="23"/>
      <c r="C91" s="24"/>
      <c r="D91" s="22"/>
      <c r="E91" s="22"/>
      <c r="F91" s="22"/>
      <c r="G91" s="22"/>
      <c r="H91" s="22"/>
      <c r="I91" s="25">
        <f t="shared" si="7"/>
        <v>0</v>
      </c>
      <c r="J91" s="22" t="str">
        <f t="shared" si="8"/>
        <v>Kém</v>
      </c>
      <c r="K91" s="77"/>
    </row>
    <row r="92" spans="1:11" s="2" customFormat="1" ht="19.5" customHeight="1">
      <c r="A92" s="22">
        <f t="shared" si="9"/>
        <v>70</v>
      </c>
      <c r="B92" s="23"/>
      <c r="C92" s="24"/>
      <c r="D92" s="22"/>
      <c r="E92" s="22"/>
      <c r="F92" s="22"/>
      <c r="G92" s="22"/>
      <c r="H92" s="22"/>
      <c r="I92" s="25">
        <f t="shared" si="7"/>
        <v>0</v>
      </c>
      <c r="J92" s="22" t="str">
        <f t="shared" si="8"/>
        <v>Kém</v>
      </c>
      <c r="K92" s="77"/>
    </row>
    <row r="93" spans="1:11" s="2" customFormat="1" ht="19.5" customHeight="1">
      <c r="A93" s="22">
        <f t="shared" si="9"/>
        <v>71</v>
      </c>
      <c r="B93" s="23"/>
      <c r="C93" s="24"/>
      <c r="D93" s="22">
        <v>30</v>
      </c>
      <c r="E93" s="22">
        <v>25</v>
      </c>
      <c r="F93" s="22">
        <v>18</v>
      </c>
      <c r="G93" s="22">
        <v>15</v>
      </c>
      <c r="H93" s="22">
        <v>10</v>
      </c>
      <c r="I93" s="25">
        <f t="shared" si="7"/>
        <v>98</v>
      </c>
      <c r="J93" s="22" t="str">
        <f t="shared" si="8"/>
        <v> Xuất Sắc</v>
      </c>
      <c r="K93" s="77"/>
    </row>
    <row r="94" spans="1:11" s="2" customFormat="1" ht="19.5" customHeight="1">
      <c r="A94" s="27">
        <f t="shared" si="9"/>
        <v>72</v>
      </c>
      <c r="B94" s="28"/>
      <c r="C94" s="29"/>
      <c r="D94" s="27">
        <v>25</v>
      </c>
      <c r="E94" s="27">
        <v>25</v>
      </c>
      <c r="F94" s="27">
        <v>15</v>
      </c>
      <c r="G94" s="27">
        <v>15</v>
      </c>
      <c r="H94" s="27">
        <v>5</v>
      </c>
      <c r="I94" s="30">
        <f>SUM(D94:H94)</f>
        <v>85</v>
      </c>
      <c r="J94" s="27" t="str">
        <f t="shared" si="8"/>
        <v> Tốt</v>
      </c>
      <c r="K94" s="78"/>
    </row>
    <row r="95" spans="1:11" s="2" customFormat="1" ht="10.5" customHeight="1">
      <c r="A95" s="34"/>
      <c r="B95" s="35"/>
      <c r="C95" s="35"/>
      <c r="D95" s="34"/>
      <c r="E95" s="34"/>
      <c r="F95" s="34"/>
      <c r="G95" s="34"/>
      <c r="H95" s="34"/>
      <c r="I95" s="36"/>
      <c r="J95" s="34"/>
      <c r="K95" s="79"/>
    </row>
    <row r="96" spans="1:11" s="2" customFormat="1" ht="16.5" customHeight="1">
      <c r="A96" s="1"/>
      <c r="B96" s="33" t="s">
        <v>11</v>
      </c>
      <c r="C96" s="33"/>
      <c r="D96" s="6"/>
      <c r="E96" s="6"/>
      <c r="F96" s="6"/>
      <c r="G96" s="6"/>
      <c r="H96" s="6"/>
      <c r="I96" s="6"/>
      <c r="J96" s="7"/>
      <c r="K96" s="71"/>
    </row>
    <row r="97" spans="1:11" s="2" customFormat="1" ht="16.5" customHeight="1">
      <c r="A97" s="1"/>
      <c r="B97" s="31" t="s">
        <v>17</v>
      </c>
      <c r="C97" s="31"/>
      <c r="D97" s="6"/>
      <c r="E97" s="5"/>
      <c r="F97" s="6"/>
      <c r="G97" s="5">
        <v>72</v>
      </c>
      <c r="H97" s="31"/>
      <c r="I97" s="1"/>
      <c r="J97" s="7"/>
      <c r="K97" s="71"/>
    </row>
    <row r="98" spans="1:11" s="2" customFormat="1" ht="16.5" customHeight="1">
      <c r="A98" s="1"/>
      <c r="B98" s="31" t="s">
        <v>12</v>
      </c>
      <c r="C98" s="31"/>
      <c r="D98" s="6"/>
      <c r="E98" s="6"/>
      <c r="F98" s="6"/>
      <c r="G98" s="5">
        <v>70</v>
      </c>
      <c r="H98" s="31"/>
      <c r="I98" s="1"/>
      <c r="J98" s="7"/>
      <c r="K98" s="71"/>
    </row>
    <row r="99" spans="1:11" s="2" customFormat="1" ht="16.5" customHeight="1">
      <c r="A99" s="1"/>
      <c r="B99" s="31" t="s">
        <v>24</v>
      </c>
      <c r="C99" s="31"/>
      <c r="D99" s="6"/>
      <c r="E99" s="6"/>
      <c r="F99" s="6"/>
      <c r="G99" s="5">
        <v>0</v>
      </c>
      <c r="H99" s="31"/>
      <c r="I99" s="1"/>
      <c r="J99" s="7"/>
      <c r="K99" s="71"/>
    </row>
    <row r="100" spans="1:11" s="2" customFormat="1" ht="16.5" customHeight="1">
      <c r="A100" s="1"/>
      <c r="B100" s="61" t="s">
        <v>21</v>
      </c>
      <c r="C100" s="61"/>
      <c r="D100" s="61" t="s">
        <v>22</v>
      </c>
      <c r="E100" s="61"/>
      <c r="F100" s="61" t="s">
        <v>23</v>
      </c>
      <c r="G100" s="61"/>
      <c r="H100" s="31"/>
      <c r="I100" s="1"/>
      <c r="J100" s="7"/>
      <c r="K100" s="71"/>
    </row>
    <row r="101" spans="1:11" s="2" customFormat="1" ht="16.5" customHeight="1">
      <c r="A101" s="1"/>
      <c r="B101" s="46"/>
      <c r="C101" s="46"/>
      <c r="D101" s="6"/>
      <c r="E101" s="6"/>
      <c r="F101" s="6"/>
      <c r="G101" s="5"/>
      <c r="H101" s="31"/>
      <c r="I101" s="1"/>
      <c r="J101" s="7"/>
      <c r="K101" s="71"/>
    </row>
    <row r="102" spans="1:11" s="2" customFormat="1" ht="33.75" customHeight="1">
      <c r="A102" s="1"/>
      <c r="B102" s="70" t="s">
        <v>27</v>
      </c>
      <c r="C102" s="70"/>
      <c r="D102" s="70"/>
      <c r="E102" s="70"/>
      <c r="F102" s="70"/>
      <c r="G102" s="70"/>
      <c r="H102" s="70"/>
      <c r="I102" s="70"/>
      <c r="J102" s="70"/>
      <c r="K102" s="70"/>
    </row>
    <row r="103" spans="1:11" s="2" customFormat="1" ht="15.75" customHeight="1">
      <c r="A103" s="1"/>
      <c r="B103" s="61" t="s">
        <v>21</v>
      </c>
      <c r="C103" s="61"/>
      <c r="D103" s="61" t="s">
        <v>26</v>
      </c>
      <c r="E103" s="61"/>
      <c r="F103" s="61"/>
      <c r="G103" s="61"/>
      <c r="H103" s="47"/>
      <c r="I103" s="47"/>
      <c r="J103" s="47"/>
      <c r="K103" s="80"/>
    </row>
    <row r="104" spans="1:11" s="2" customFormat="1" ht="16.5" customHeight="1">
      <c r="A104" s="1"/>
      <c r="B104" s="31"/>
      <c r="C104" s="31"/>
      <c r="D104" s="6"/>
      <c r="E104" s="6"/>
      <c r="F104" s="6"/>
      <c r="G104" s="5"/>
      <c r="H104" s="6"/>
      <c r="I104" s="1"/>
      <c r="J104" s="7"/>
      <c r="K104" s="81"/>
    </row>
    <row r="105" spans="1:11" s="2" customFormat="1" ht="30.75" customHeight="1">
      <c r="A105" s="1"/>
      <c r="B105" s="70" t="s">
        <v>25</v>
      </c>
      <c r="C105" s="70"/>
      <c r="D105" s="70"/>
      <c r="E105" s="70"/>
      <c r="F105" s="70"/>
      <c r="G105" s="70"/>
      <c r="H105" s="70"/>
      <c r="I105" s="70"/>
      <c r="J105" s="70"/>
      <c r="K105" s="70"/>
    </row>
    <row r="106" spans="1:11" s="2" customFormat="1" ht="15.75">
      <c r="A106" s="1"/>
      <c r="B106" s="33" t="s">
        <v>13</v>
      </c>
      <c r="C106" s="33"/>
      <c r="D106" s="1"/>
      <c r="E106" s="1"/>
      <c r="F106" s="7"/>
      <c r="G106" s="1"/>
      <c r="H106" s="1"/>
      <c r="I106" s="1"/>
      <c r="J106" s="7"/>
      <c r="K106" s="71"/>
    </row>
    <row r="107" spans="1:11" s="2" customFormat="1" ht="15.75">
      <c r="A107" s="1"/>
      <c r="B107" s="48" t="s">
        <v>28</v>
      </c>
      <c r="C107" s="31"/>
      <c r="D107" s="44">
        <f>COUNTIF($J$10:$J$94," Xuất sắc")</f>
        <v>16</v>
      </c>
      <c r="E107" s="31" t="s">
        <v>14</v>
      </c>
      <c r="F107" s="31"/>
      <c r="G107" s="45">
        <f aca="true" t="shared" si="10" ref="G107:G112">D107/$G$97*100</f>
        <v>22.22222222222222</v>
      </c>
      <c r="H107" s="31" t="s">
        <v>0</v>
      </c>
      <c r="I107" s="1"/>
      <c r="J107" s="4"/>
      <c r="K107" s="71"/>
    </row>
    <row r="108" spans="1:11" s="2" customFormat="1" ht="15.75">
      <c r="A108" s="6"/>
      <c r="B108" s="48" t="s">
        <v>29</v>
      </c>
      <c r="C108" s="31"/>
      <c r="D108" s="44">
        <f>COUNTIF($J$10:$J$149," Tốt")</f>
        <v>8</v>
      </c>
      <c r="E108" s="31" t="s">
        <v>14</v>
      </c>
      <c r="F108" s="31"/>
      <c r="G108" s="45">
        <f t="shared" si="10"/>
        <v>11.11111111111111</v>
      </c>
      <c r="H108" s="31" t="s">
        <v>0</v>
      </c>
      <c r="I108" s="1"/>
      <c r="J108" s="4"/>
      <c r="K108" s="71"/>
    </row>
    <row r="109" spans="1:11" s="2" customFormat="1" ht="15.75">
      <c r="A109" s="6"/>
      <c r="B109" s="48" t="s">
        <v>30</v>
      </c>
      <c r="C109" s="31"/>
      <c r="D109" s="44">
        <f>COUNTIF($J$10:$J$149,"Khá")</f>
        <v>25</v>
      </c>
      <c r="E109" s="31" t="s">
        <v>14</v>
      </c>
      <c r="F109" s="31"/>
      <c r="G109" s="45">
        <f t="shared" si="10"/>
        <v>34.72222222222222</v>
      </c>
      <c r="H109" s="31" t="s">
        <v>0</v>
      </c>
      <c r="I109" s="1"/>
      <c r="J109" s="4"/>
      <c r="K109" s="71"/>
    </row>
    <row r="110" spans="1:11" s="2" customFormat="1" ht="15.75">
      <c r="A110" s="6"/>
      <c r="B110" s="48" t="s">
        <v>31</v>
      </c>
      <c r="C110" s="31"/>
      <c r="D110" s="44">
        <f>COUNTIF($J$10:$J$149,"Trung bình")</f>
        <v>17</v>
      </c>
      <c r="E110" s="31" t="s">
        <v>14</v>
      </c>
      <c r="F110" s="31"/>
      <c r="G110" s="45">
        <f t="shared" si="10"/>
        <v>23.61111111111111</v>
      </c>
      <c r="H110" s="31" t="s">
        <v>0</v>
      </c>
      <c r="I110" s="1"/>
      <c r="J110" s="4"/>
      <c r="K110" s="71"/>
    </row>
    <row r="111" spans="1:11" s="2" customFormat="1" ht="15.75">
      <c r="A111" s="6"/>
      <c r="B111" s="48" t="s">
        <v>32</v>
      </c>
      <c r="C111" s="31"/>
      <c r="D111" s="44">
        <f>COUNTIF($J$10:$J$149,"Yếu")</f>
        <v>1</v>
      </c>
      <c r="E111" s="31" t="s">
        <v>14</v>
      </c>
      <c r="F111" s="31"/>
      <c r="G111" s="45">
        <f t="shared" si="10"/>
        <v>1.3888888888888888</v>
      </c>
      <c r="H111" s="31" t="s">
        <v>0</v>
      </c>
      <c r="I111" s="1"/>
      <c r="J111" s="4"/>
      <c r="K111" s="71"/>
    </row>
    <row r="112" spans="1:11" s="2" customFormat="1" ht="15.75">
      <c r="A112" s="6"/>
      <c r="B112" s="48" t="s">
        <v>33</v>
      </c>
      <c r="C112" s="31"/>
      <c r="D112" s="44">
        <f>COUNTIF($J$10:$J$149,"Kém")</f>
        <v>5</v>
      </c>
      <c r="E112" s="31" t="s">
        <v>14</v>
      </c>
      <c r="F112" s="31"/>
      <c r="G112" s="45">
        <f t="shared" si="10"/>
        <v>6.944444444444445</v>
      </c>
      <c r="H112" s="31" t="s">
        <v>0</v>
      </c>
      <c r="I112" s="1"/>
      <c r="J112" s="4"/>
      <c r="K112" s="71"/>
    </row>
    <row r="113" spans="1:11" s="2" customFormat="1" ht="15.75">
      <c r="A113" s="6"/>
      <c r="B113" s="6"/>
      <c r="C113" s="1"/>
      <c r="D113" s="7"/>
      <c r="E113" s="6"/>
      <c r="F113" s="1"/>
      <c r="G113" s="49"/>
      <c r="H113" s="1"/>
      <c r="I113" s="1"/>
      <c r="J113" s="4"/>
      <c r="K113" s="71"/>
    </row>
    <row r="114" spans="7:11" ht="15.75">
      <c r="G114" s="68" t="s">
        <v>19</v>
      </c>
      <c r="H114" s="68"/>
      <c r="I114" s="68"/>
      <c r="J114" s="68"/>
      <c r="K114" s="68"/>
    </row>
    <row r="115" spans="1:11" ht="17.25" customHeight="1">
      <c r="A115" s="56" t="s">
        <v>10</v>
      </c>
      <c r="B115" s="56"/>
      <c r="C115" s="62" t="s">
        <v>7</v>
      </c>
      <c r="D115" s="62"/>
      <c r="E115" s="62"/>
      <c r="F115" s="62"/>
      <c r="G115" s="57" t="s">
        <v>16</v>
      </c>
      <c r="H115" s="57"/>
      <c r="I115" s="57"/>
      <c r="J115" s="57"/>
      <c r="K115" s="57"/>
    </row>
    <row r="116" spans="2:11" ht="15.75">
      <c r="B116" s="8"/>
      <c r="D116" s="69"/>
      <c r="E116" s="69"/>
      <c r="F116" s="69"/>
      <c r="G116" s="63"/>
      <c r="H116" s="63"/>
      <c r="I116" s="63"/>
      <c r="J116" s="63"/>
      <c r="K116" s="63"/>
    </row>
    <row r="117" spans="2:10" ht="15.75">
      <c r="B117" s="9"/>
      <c r="C117" s="9"/>
      <c r="D117" s="6"/>
      <c r="E117" s="6"/>
      <c r="F117" s="6"/>
      <c r="G117" s="6"/>
      <c r="H117" s="6"/>
      <c r="I117" s="6"/>
      <c r="J117" s="6"/>
    </row>
    <row r="118" spans="2:10" ht="8.25" customHeight="1">
      <c r="B118" s="9"/>
      <c r="C118" s="9"/>
      <c r="D118" s="6"/>
      <c r="E118" s="6"/>
      <c r="F118" s="6"/>
      <c r="G118" s="6"/>
      <c r="H118" s="6"/>
      <c r="I118" s="6"/>
      <c r="J118" s="6"/>
    </row>
    <row r="119" spans="2:10" ht="15.75">
      <c r="B119" s="9"/>
      <c r="C119" s="9"/>
      <c r="D119" s="6"/>
      <c r="E119" s="6"/>
      <c r="F119" s="6"/>
      <c r="G119" s="6"/>
      <c r="H119" s="6"/>
      <c r="I119" s="6"/>
      <c r="J119" s="6"/>
    </row>
    <row r="120" spans="1:10" ht="18" customHeight="1">
      <c r="A120" s="61" t="s">
        <v>5</v>
      </c>
      <c r="B120" s="61"/>
      <c r="C120" s="61" t="s">
        <v>15</v>
      </c>
      <c r="D120" s="61"/>
      <c r="E120" s="61"/>
      <c r="F120" s="61"/>
      <c r="G120" s="6"/>
      <c r="H120" s="6"/>
      <c r="I120" s="6"/>
      <c r="J120" s="6"/>
    </row>
    <row r="121" spans="2:10" ht="15.75">
      <c r="B121" s="6"/>
      <c r="C121" s="6"/>
      <c r="D121" s="6"/>
      <c r="E121" s="6"/>
      <c r="F121" s="6"/>
      <c r="G121" s="10"/>
      <c r="H121" s="6"/>
      <c r="I121" s="6"/>
      <c r="J121" s="6"/>
    </row>
    <row r="122" spans="2:19" ht="9.75" customHeight="1">
      <c r="B122" s="11"/>
      <c r="C122" s="58"/>
      <c r="D122" s="58"/>
      <c r="E122" s="58"/>
      <c r="F122" s="58"/>
      <c r="G122" s="6"/>
      <c r="H122" s="59"/>
      <c r="I122" s="59"/>
      <c r="J122" s="59"/>
      <c r="K122" s="59"/>
      <c r="L122" s="6"/>
      <c r="M122" s="6"/>
      <c r="N122" s="6"/>
      <c r="O122" s="6"/>
      <c r="P122" s="6"/>
      <c r="Q122" s="6"/>
      <c r="R122" s="6"/>
      <c r="S122" s="6"/>
    </row>
    <row r="123" spans="8:19" ht="9.75" customHeight="1">
      <c r="H123" s="65"/>
      <c r="I123" s="65"/>
      <c r="J123" s="65"/>
      <c r="L123" s="6"/>
      <c r="M123" s="6"/>
      <c r="N123" s="6"/>
      <c r="O123" s="6"/>
      <c r="P123" s="6"/>
      <c r="Q123" s="6"/>
      <c r="R123" s="6"/>
      <c r="S123" s="6"/>
    </row>
    <row r="124" spans="12:19" ht="9.75" customHeight="1">
      <c r="L124" s="6"/>
      <c r="M124" s="6"/>
      <c r="N124" s="6"/>
      <c r="O124" s="6"/>
      <c r="P124" s="6"/>
      <c r="Q124" s="6"/>
      <c r="R124" s="6"/>
      <c r="S124" s="6"/>
    </row>
    <row r="125" ht="18.75" customHeight="1"/>
    <row r="128" spans="2:10" ht="15.75">
      <c r="B128" s="12"/>
      <c r="C128" s="12"/>
      <c r="D128" s="6"/>
      <c r="E128" s="6"/>
      <c r="F128" s="6"/>
      <c r="G128" s="6"/>
      <c r="H128" s="6"/>
      <c r="I128" s="6"/>
      <c r="J128" s="6"/>
    </row>
    <row r="129" spans="2:10" ht="15.75">
      <c r="B129" s="6"/>
      <c r="C129" s="6"/>
      <c r="D129" s="13"/>
      <c r="E129" s="6"/>
      <c r="F129" s="6"/>
      <c r="G129" s="14"/>
      <c r="H129" s="6"/>
      <c r="I129" s="6"/>
      <c r="J129" s="6"/>
    </row>
    <row r="130" spans="2:10" ht="15.75">
      <c r="B130" s="6"/>
      <c r="C130" s="6"/>
      <c r="D130" s="13"/>
      <c r="E130" s="6"/>
      <c r="F130" s="15"/>
      <c r="G130" s="14"/>
      <c r="H130" s="6"/>
      <c r="I130" s="6"/>
      <c r="J130" s="6"/>
    </row>
    <row r="131" spans="2:10" ht="15.75">
      <c r="B131" s="6"/>
      <c r="C131" s="6"/>
      <c r="D131" s="13"/>
      <c r="E131" s="6"/>
      <c r="G131" s="14"/>
      <c r="H131" s="6"/>
      <c r="I131" s="6"/>
      <c r="J131" s="6"/>
    </row>
    <row r="132" spans="2:10" ht="15.75">
      <c r="B132" s="6"/>
      <c r="C132" s="6"/>
      <c r="D132" s="13"/>
      <c r="E132" s="6"/>
      <c r="G132" s="14"/>
      <c r="H132" s="6"/>
      <c r="I132" s="6"/>
      <c r="J132" s="6"/>
    </row>
    <row r="133" spans="2:10" ht="15.75">
      <c r="B133" s="6"/>
      <c r="C133" s="6"/>
      <c r="D133" s="13"/>
      <c r="E133" s="6"/>
      <c r="G133" s="14"/>
      <c r="H133" s="6"/>
      <c r="I133" s="6"/>
      <c r="J133" s="6"/>
    </row>
    <row r="134" spans="2:10" ht="15.75">
      <c r="B134" s="6"/>
      <c r="C134" s="6"/>
      <c r="D134" s="13"/>
      <c r="E134" s="6"/>
      <c r="G134" s="14"/>
      <c r="H134" s="6"/>
      <c r="I134" s="6"/>
      <c r="J134" s="6"/>
    </row>
    <row r="135" spans="2:10" ht="15.75">
      <c r="B135" s="6"/>
      <c r="C135" s="6"/>
      <c r="D135" s="13"/>
      <c r="E135" s="6"/>
      <c r="G135" s="14"/>
      <c r="H135" s="6"/>
      <c r="I135" s="6"/>
      <c r="J135" s="6"/>
    </row>
    <row r="136" spans="2:10" ht="15.75">
      <c r="B136" s="6"/>
      <c r="C136" s="6"/>
      <c r="D136" s="13"/>
      <c r="E136" s="6"/>
      <c r="G136" s="14"/>
      <c r="H136" s="6"/>
      <c r="I136" s="6"/>
      <c r="J136" s="6"/>
    </row>
    <row r="137" spans="2:10" ht="15.75">
      <c r="B137" s="6"/>
      <c r="C137" s="6"/>
      <c r="D137" s="13"/>
      <c r="E137" s="6"/>
      <c r="G137" s="14"/>
      <c r="H137" s="6"/>
      <c r="I137" s="6"/>
      <c r="J137" s="6"/>
    </row>
    <row r="138" spans="2:10" ht="15.75">
      <c r="B138" s="6"/>
      <c r="C138" s="6"/>
      <c r="D138" s="13"/>
      <c r="E138" s="6"/>
      <c r="G138" s="14"/>
      <c r="H138" s="6"/>
      <c r="I138" s="6"/>
      <c r="J138" s="6"/>
    </row>
    <row r="139" spans="2:10" ht="15.75">
      <c r="B139" s="6"/>
      <c r="C139" s="6"/>
      <c r="D139" s="6"/>
      <c r="E139" s="6"/>
      <c r="F139" s="6"/>
      <c r="G139" s="6"/>
      <c r="H139" s="6"/>
      <c r="I139" s="6"/>
      <c r="J139" s="6"/>
    </row>
    <row r="140" spans="2:10" ht="15.75">
      <c r="B140" s="6"/>
      <c r="C140" s="6"/>
      <c r="D140" s="6"/>
      <c r="E140" s="6"/>
      <c r="F140" s="6"/>
      <c r="G140" s="6"/>
      <c r="I140" s="6"/>
      <c r="J140" s="6"/>
    </row>
    <row r="141" spans="2:10" ht="15.75">
      <c r="B141" s="5"/>
      <c r="C141" s="5"/>
      <c r="D141" s="6"/>
      <c r="E141" s="5"/>
      <c r="F141" s="6"/>
      <c r="G141" s="6"/>
      <c r="H141" s="6"/>
      <c r="J141" s="5"/>
    </row>
    <row r="142" spans="2:10" ht="15.75">
      <c r="B142" s="6"/>
      <c r="C142" s="6"/>
      <c r="D142" s="6"/>
      <c r="E142" s="6"/>
      <c r="F142" s="6"/>
      <c r="G142" s="6"/>
      <c r="H142" s="6"/>
      <c r="J142" s="6"/>
    </row>
    <row r="147" spans="2:3" ht="15.75">
      <c r="B147" s="16"/>
      <c r="C147" s="16"/>
    </row>
  </sheetData>
  <sheetProtection/>
  <mergeCells count="36">
    <mergeCell ref="B103:C103"/>
    <mergeCell ref="D103:G103"/>
    <mergeCell ref="B105:K105"/>
    <mergeCell ref="D100:E100"/>
    <mergeCell ref="F100:G100"/>
    <mergeCell ref="B102:K102"/>
    <mergeCell ref="A120:B120"/>
    <mergeCell ref="H123:J123"/>
    <mergeCell ref="A5:K5"/>
    <mergeCell ref="A6:K6"/>
    <mergeCell ref="G114:K114"/>
    <mergeCell ref="D8:I8"/>
    <mergeCell ref="A8:A9"/>
    <mergeCell ref="B8:C9"/>
    <mergeCell ref="J8:J9"/>
    <mergeCell ref="D116:F116"/>
    <mergeCell ref="C122:F122"/>
    <mergeCell ref="H122:K122"/>
    <mergeCell ref="K8:K9"/>
    <mergeCell ref="C120:F120"/>
    <mergeCell ref="H74:K74"/>
    <mergeCell ref="G116:K116"/>
    <mergeCell ref="H36:K36"/>
    <mergeCell ref="H41:K41"/>
    <mergeCell ref="B74:C74"/>
    <mergeCell ref="B79:C79"/>
    <mergeCell ref="A1:C1"/>
    <mergeCell ref="A2:C2"/>
    <mergeCell ref="A115:B115"/>
    <mergeCell ref="B36:C36"/>
    <mergeCell ref="B41:C41"/>
    <mergeCell ref="A4:K4"/>
    <mergeCell ref="C115:F115"/>
    <mergeCell ref="G115:K115"/>
    <mergeCell ref="H79:K79"/>
    <mergeCell ref="B100:C100"/>
  </mergeCells>
  <printOptions horizontalCentered="1"/>
  <pageMargins left="0.44" right="0.2" top="0.5" bottom="0.5" header="0.3" footer="0.3"/>
  <pageSetup horizontalDpi="600" verticalDpi="600" orientation="portrait" paperSize="9" r:id="rId1"/>
  <ignoredErrors>
    <ignoredError sqref="J12"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42327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tungthanh</dc:creator>
  <cp:keywords/>
  <dc:description/>
  <cp:lastModifiedBy>User</cp:lastModifiedBy>
  <cp:lastPrinted>2017-01-08T08:48:16Z</cp:lastPrinted>
  <dcterms:created xsi:type="dcterms:W3CDTF">2001-12-31T19:12:17Z</dcterms:created>
  <dcterms:modified xsi:type="dcterms:W3CDTF">2017-01-08T08:48:28Z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1033-8.1.0.3010</vt:lpwstr>
  </property>
</Properties>
</file>